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Árshlutauppgjör og staðgreiðsluyfirlit til bæjarráðs\"/>
    </mc:Choice>
  </mc:AlternateContent>
  <bookViews>
    <workbookView xWindow="0" yWindow="0" windowWidth="25200" windowHeight="12180"/>
  </bookViews>
  <sheets>
    <sheet name="Rekstraryfirlit janúar til mars" sheetId="9" r:id="rId1"/>
    <sheet name="Rekstrarreikningur" sheetId="7" r:id="rId2"/>
    <sheet name="Fjárfestingar" sheetId="8" r:id="rId3"/>
  </sheets>
  <definedNames>
    <definedName name="_xlnm.Print_Area" localSheetId="0">'Rekstraryfirlit janúar til mars'!$A$1:$Q$283</definedName>
  </definedNames>
  <calcPr calcId="152511"/>
</workbook>
</file>

<file path=xl/calcChain.xml><?xml version="1.0" encoding="utf-8"?>
<calcChain xmlns="http://schemas.openxmlformats.org/spreadsheetml/2006/main">
  <c r="Q281" i="9" l="1"/>
  <c r="P279" i="9"/>
  <c r="O279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P212" i="9"/>
  <c r="O212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P283" i="9" l="1"/>
  <c r="O283" i="9"/>
  <c r="Q212" i="9"/>
  <c r="Q279" i="9"/>
  <c r="D8" i="8"/>
  <c r="E8" i="8"/>
  <c r="D9" i="8"/>
  <c r="E9" i="8"/>
  <c r="D10" i="8"/>
  <c r="E10" i="8"/>
  <c r="D11" i="8"/>
  <c r="E11" i="8"/>
  <c r="D12" i="8"/>
  <c r="E12" i="8"/>
  <c r="E39" i="8"/>
  <c r="D39" i="8"/>
  <c r="E38" i="8"/>
  <c r="D38" i="8"/>
  <c r="E37" i="8"/>
  <c r="D37" i="8"/>
  <c r="C33" i="8"/>
  <c r="B33" i="8"/>
  <c r="E32" i="8"/>
  <c r="D32" i="8"/>
  <c r="D33" i="8" s="1"/>
  <c r="C30" i="8"/>
  <c r="B30" i="8"/>
  <c r="E29" i="8"/>
  <c r="D29" i="8"/>
  <c r="E28" i="8"/>
  <c r="D28" i="8"/>
  <c r="C26" i="8"/>
  <c r="B26" i="8"/>
  <c r="E25" i="8"/>
  <c r="D25" i="8"/>
  <c r="C23" i="8"/>
  <c r="B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C13" i="8"/>
  <c r="B13" i="8"/>
  <c r="E7" i="8"/>
  <c r="D7" i="8"/>
  <c r="E6" i="8"/>
  <c r="D6" i="8"/>
  <c r="E5" i="8"/>
  <c r="D5" i="8"/>
  <c r="Q283" i="9" l="1"/>
  <c r="E33" i="8"/>
  <c r="E23" i="8"/>
  <c r="B35" i="8"/>
  <c r="B40" i="8" s="1"/>
  <c r="D30" i="8"/>
  <c r="E30" i="8"/>
  <c r="E26" i="8"/>
  <c r="D26" i="8"/>
  <c r="C35" i="8"/>
  <c r="C40" i="8" s="1"/>
  <c r="D23" i="8"/>
  <c r="D13" i="8"/>
  <c r="E13" i="8"/>
  <c r="E35" i="8" l="1"/>
  <c r="E40" i="8"/>
  <c r="D35" i="8"/>
  <c r="D40" i="8" s="1"/>
</calcChain>
</file>

<file path=xl/sharedStrings.xml><?xml version="1.0" encoding="utf-8"?>
<sst xmlns="http://schemas.openxmlformats.org/spreadsheetml/2006/main" count="327" uniqueCount="303">
  <si>
    <t>Aðrar tekjur</t>
  </si>
  <si>
    <t>Laun og launat. gjöld</t>
  </si>
  <si>
    <t>Afskriftir</t>
  </si>
  <si>
    <t>Samtals gjöld</t>
  </si>
  <si>
    <t>SKATTTEKJUR</t>
  </si>
  <si>
    <t>Útsvör</t>
  </si>
  <si>
    <t>Fasteignaskattar</t>
  </si>
  <si>
    <t>Lóðarleiga</t>
  </si>
  <si>
    <t>FÉLAGSÞJÓNUSTA</t>
  </si>
  <si>
    <t>Fjölskyldunefnd</t>
  </si>
  <si>
    <t>Skrifstofa félagsþjónustu</t>
  </si>
  <si>
    <t>Fjárhagsaðstoð</t>
  </si>
  <si>
    <t>Niðurgreiðsla dvalargjalda</t>
  </si>
  <si>
    <t>Húsaleigubætur</t>
  </si>
  <si>
    <t>Önnur félagsleg aðstoð</t>
  </si>
  <si>
    <t>Barnaverndarmál</t>
  </si>
  <si>
    <t>Framlög til ellilífeyrisþega og  öryrkja</t>
  </si>
  <si>
    <t>Þjónustuhópur aldraðra</t>
  </si>
  <si>
    <t>Hjúkrunarheimili</t>
  </si>
  <si>
    <t>Þjónustumiðstöð aldraðra</t>
  </si>
  <si>
    <t>Félagsstarf aldraðra</t>
  </si>
  <si>
    <t>Afsláttur af fasteignagjöldum</t>
  </si>
  <si>
    <t>Málefni fatlaðra - sameiginlegur kostnaður</t>
  </si>
  <si>
    <t>Málefni fatlaðra</t>
  </si>
  <si>
    <t>Frekari liðveisla</t>
  </si>
  <si>
    <t>Stuðningsfjölskyldur</t>
  </si>
  <si>
    <t>Hulduhlíð búsetukjarni</t>
  </si>
  <si>
    <t>Klapparhlíð búsetukjarni</t>
  </si>
  <si>
    <t>Þverholt búsetukjarni</t>
  </si>
  <si>
    <t>Skammtímavistun fyrir fatlaða</t>
  </si>
  <si>
    <t>Dagþjónusta fyrir fatlaða</t>
  </si>
  <si>
    <t>Fræðslu og forvarnarstarf</t>
  </si>
  <si>
    <t>Jafnréttisnefnd</t>
  </si>
  <si>
    <t>Orlofssjóður húsmæðra</t>
  </si>
  <si>
    <t>Framlag vegna viðbótarlána</t>
  </si>
  <si>
    <t>Ýmsir styrkir</t>
  </si>
  <si>
    <t>FRÆÐSLUMÁL</t>
  </si>
  <si>
    <t>Fræðslunefnd</t>
  </si>
  <si>
    <t>Skrifstofa fræðslusviðs</t>
  </si>
  <si>
    <t>Leikskólinn Hlaðhamrar</t>
  </si>
  <si>
    <t>Leikskólinn Reykjakot</t>
  </si>
  <si>
    <t>Leikskólinn Hlíð</t>
  </si>
  <si>
    <t>Leikskólinn Hulduberg</t>
  </si>
  <si>
    <t>Leikskóladeild Leirvogstunguskóla</t>
  </si>
  <si>
    <t>Leikskóladeild Lágafellsskóla</t>
  </si>
  <si>
    <t>Niðurgreidd leikskólagjöld</t>
  </si>
  <si>
    <t>Varmárskóli</t>
  </si>
  <si>
    <t>Krikaskóli</t>
  </si>
  <si>
    <t>Lágafellsskóli</t>
  </si>
  <si>
    <t>Nemendur í öðrum skólum</t>
  </si>
  <si>
    <t>Flutningur nemenda</t>
  </si>
  <si>
    <t>Frístundasel Lágafellsskóla</t>
  </si>
  <si>
    <t>Frístundasel Varmárskóla</t>
  </si>
  <si>
    <t>Borgarholtsskóli</t>
  </si>
  <si>
    <t>Listaskóli Mosfellsbæjar</t>
  </si>
  <si>
    <t>Umferðarskólinn ungir vegfarendur</t>
  </si>
  <si>
    <t>Skólahljómsveit</t>
  </si>
  <si>
    <t>MENNINGARMÁL</t>
  </si>
  <si>
    <t>Menningarmálanefnd</t>
  </si>
  <si>
    <t>Skrifstofa menningarsviðs</t>
  </si>
  <si>
    <t>Laxnesssetur</t>
  </si>
  <si>
    <t>Bókasafn</t>
  </si>
  <si>
    <t>Héraðskjalasafn</t>
  </si>
  <si>
    <t>Fornminjar - söguritun</t>
  </si>
  <si>
    <t>Lista og menningarsjóður</t>
  </si>
  <si>
    <t>Listasalur</t>
  </si>
  <si>
    <t>Þjóðhátíð 17. júní</t>
  </si>
  <si>
    <t>Áramót, þrettándi og öskudagur</t>
  </si>
  <si>
    <t>Í túninu heima</t>
  </si>
  <si>
    <t>Ýmis hátíðahöld</t>
  </si>
  <si>
    <t>Aðrir styrkir</t>
  </si>
  <si>
    <t>ÆSKULÝÐS- OG ÍÞRÓTTAMÁL</t>
  </si>
  <si>
    <t>Íþrótta og tómstundanefnd</t>
  </si>
  <si>
    <t>Íþrótta- og tómstundskóli Mosfellsbæjar</t>
  </si>
  <si>
    <t>Vinnuskóli</t>
  </si>
  <si>
    <t>Félagsmiðstöðin Bólið</t>
  </si>
  <si>
    <t>Íþróttamiðstöðin að Varmá</t>
  </si>
  <si>
    <t>Íþróttamiðstöðin Lágafell</t>
  </si>
  <si>
    <t>Íþróttavöllurinn Tungubökkum</t>
  </si>
  <si>
    <t>Gervigrasvöllur Varmá</t>
  </si>
  <si>
    <t>Ungmennafélagið Afturelding</t>
  </si>
  <si>
    <t>Skátafélagið Mosverjar</t>
  </si>
  <si>
    <t>Stjórn skíðasvæða höfuðborgarsvæðisins</t>
  </si>
  <si>
    <t>Hestamannafélagið Hörður</t>
  </si>
  <si>
    <t>Björgunarsveitin Kyndill</t>
  </si>
  <si>
    <t>BRUNAMÁL OG ALMANNAVARNIR</t>
  </si>
  <si>
    <t>Slökkvilið Höfuðborgarsvæðisins</t>
  </si>
  <si>
    <t>Almannavarnanefnd höfuðborgarsvæðisins</t>
  </si>
  <si>
    <t>HREINLÆTISMÁL</t>
  </si>
  <si>
    <t>Heilbrigðiseftirlit</t>
  </si>
  <si>
    <t>Sorphreinsun</t>
  </si>
  <si>
    <t>Sorpeyðing</t>
  </si>
  <si>
    <t>Meindýraeyðing</t>
  </si>
  <si>
    <t>Dýraeftirlit</t>
  </si>
  <si>
    <t>SKIPULAGS- OG BYGGINGARMÁL</t>
  </si>
  <si>
    <t>Skrifstofa bæjarverkfræðings</t>
  </si>
  <si>
    <t>Mæling, skráning, kortagerð</t>
  </si>
  <si>
    <t>Skipulags- og bygginganefnd</t>
  </si>
  <si>
    <t>Aðalskipulag</t>
  </si>
  <si>
    <t>Deiliskipulag</t>
  </si>
  <si>
    <t>Svæðisskipulag</t>
  </si>
  <si>
    <t>Byggingaeftirlit</t>
  </si>
  <si>
    <t>GÖTUR,VEGIR,HOLRÆSI,UMFERÐARM.</t>
  </si>
  <si>
    <t>Sameiginlegur kostnaður</t>
  </si>
  <si>
    <t>Götulýsing</t>
  </si>
  <si>
    <t>Gerð, viðhald og rekstur reiðvega</t>
  </si>
  <si>
    <t>Snjómokstur og hálkueyðing</t>
  </si>
  <si>
    <t>Framlag vegna samgangna</t>
  </si>
  <si>
    <t>Biðskýli</t>
  </si>
  <si>
    <t>ALMENNINGSGARÐAR OG ÚTIVIST</t>
  </si>
  <si>
    <t>Umhverfisnefnd</t>
  </si>
  <si>
    <t>Umhverfisdeild og Staðardagskrá 21</t>
  </si>
  <si>
    <t>Garðyrkjudeild</t>
  </si>
  <si>
    <t>Opin svæði</t>
  </si>
  <si>
    <t>Leikvellir</t>
  </si>
  <si>
    <t>Garðlönd</t>
  </si>
  <si>
    <t>Jólaskreytingar</t>
  </si>
  <si>
    <t>Minka- og refaeyðing</t>
  </si>
  <si>
    <t>Styrkir</t>
  </si>
  <si>
    <t>ATVINNUMÁL</t>
  </si>
  <si>
    <t>Þróunar- og ferðamálanefnd</t>
  </si>
  <si>
    <t>Landbúnaður</t>
  </si>
  <si>
    <t>SAMEIGNINLEGUR KOSTNAÐUR</t>
  </si>
  <si>
    <t>Bæjarstjórn</t>
  </si>
  <si>
    <t>Bæjarráð</t>
  </si>
  <si>
    <t>Endurskoðun</t>
  </si>
  <si>
    <t>Skrifstofa bæjarfélagsins</t>
  </si>
  <si>
    <t>Fjármáladeild</t>
  </si>
  <si>
    <t>Kynningarefni fyrir Mosfellsbæ</t>
  </si>
  <si>
    <t>Launanefnd - kjarasamningar</t>
  </si>
  <si>
    <t>Hækkun lífeyrisskuldbindingar</t>
  </si>
  <si>
    <t>Vinarbæjartengsl</t>
  </si>
  <si>
    <t>Samstarf sveitafélaga</t>
  </si>
  <si>
    <t>FJÁRMUNATEKJUR, FJÁRMAGNSGJÖLD</t>
  </si>
  <si>
    <t>Vaxta- og verðbótatekjur af veltufjármunum</t>
  </si>
  <si>
    <t>Tekjur af eignahlutum</t>
  </si>
  <si>
    <t>Vaxta og verðbótatekjur af langtímakröfum</t>
  </si>
  <si>
    <t>Vaxta og verðbótagjöld af skammtímaskuldum</t>
  </si>
  <si>
    <t>EIGNASJÓÐUR REKSTUR</t>
  </si>
  <si>
    <t>Skrifstofa eignasjóðs</t>
  </si>
  <si>
    <t>Gatnakerfi</t>
  </si>
  <si>
    <t>Skólasel</t>
  </si>
  <si>
    <t>Leirvogstunguskóli</t>
  </si>
  <si>
    <t>Færanlegar stofur</t>
  </si>
  <si>
    <t>Krikaskóli, leik- og grunnskóli</t>
  </si>
  <si>
    <t>Gervigrasvellir</t>
  </si>
  <si>
    <t>Íþróttahús / sundlaug  á vestursvæði</t>
  </si>
  <si>
    <t>Leikvöllurinn Njarðaholti</t>
  </si>
  <si>
    <t>Leikskólinn Hlið</t>
  </si>
  <si>
    <t>Brúarland</t>
  </si>
  <si>
    <t>Ýmsar fasteignir, lóðir og lendur</t>
  </si>
  <si>
    <t>Tjaldsvæðið við Varmá</t>
  </si>
  <si>
    <t>Kjarni</t>
  </si>
  <si>
    <t>Læknisbústaður</t>
  </si>
  <si>
    <t>Listaskóli</t>
  </si>
  <si>
    <t>Bláfjöll skiðaaðstaða</t>
  </si>
  <si>
    <t>Íþróttahúsið Tungubökkum</t>
  </si>
  <si>
    <t>Ævintýragarður</t>
  </si>
  <si>
    <t>Reitir ehf v/Bókasafns og Héraðsskjalasafns</t>
  </si>
  <si>
    <t>Bakki hf v/ 2.  hæðar</t>
  </si>
  <si>
    <t>Stikaðar gönguleiðir</t>
  </si>
  <si>
    <t>Innréttingar í Hlaðhömrum</t>
  </si>
  <si>
    <t>Fjármagnsliðir</t>
  </si>
  <si>
    <t>ÞJÓNUSTUSTÖÐ  REKSTUR</t>
  </si>
  <si>
    <t>Tæknideild</t>
  </si>
  <si>
    <t>Daglaunamenn</t>
  </si>
  <si>
    <t>Trésmiðja</t>
  </si>
  <si>
    <t>Vélar</t>
  </si>
  <si>
    <t>Hitaveita</t>
  </si>
  <si>
    <t>Bifreiðar</t>
  </si>
  <si>
    <t>Fjármagnsgjöld</t>
  </si>
  <si>
    <t>VATNSVEITA MOSFELLSBÆJAR</t>
  </si>
  <si>
    <t>Sameiginlegar tekjur</t>
  </si>
  <si>
    <t>Almennur rekstur Vatnsveitu</t>
  </si>
  <si>
    <t>Keypt kalt vatn</t>
  </si>
  <si>
    <t>Viðhald veitukerfis</t>
  </si>
  <si>
    <t>HITAVEITA MOSFELLSBÆJAR</t>
  </si>
  <si>
    <t>Almennur rekstur hitaveitu</t>
  </si>
  <si>
    <t>Keypt heitt vatn</t>
  </si>
  <si>
    <t>Viðhald hitaveitukerfis</t>
  </si>
  <si>
    <t>Fjármunatekjur</t>
  </si>
  <si>
    <t>FÉLAGSLEGAR ÍBÚÐIR</t>
  </si>
  <si>
    <t>HÚSNÆÐISFULLTRÚI</t>
  </si>
  <si>
    <t>HJALLAHLÍÐ 25  204</t>
  </si>
  <si>
    <t>KRÓKABYGGÐ 24</t>
  </si>
  <si>
    <t>KRÓKABYGGÐ 16</t>
  </si>
  <si>
    <t>MIÐHOLT 7 - 101</t>
  </si>
  <si>
    <t>MIÐHOLT 7 - 103</t>
  </si>
  <si>
    <t>MIÐHOLT 7 - 201</t>
  </si>
  <si>
    <t>MIÐHOLT 7 - 202</t>
  </si>
  <si>
    <t>MIÐHOLT 7 - 203</t>
  </si>
  <si>
    <t>MIÐHOLT 7 - 302</t>
  </si>
  <si>
    <t>HJALLAHLÍÐ 25 - 206</t>
  </si>
  <si>
    <t>MIÐHOLT 1 - 0303</t>
  </si>
  <si>
    <t>MIÐHOLT 9 - 0201</t>
  </si>
  <si>
    <t>MIÐHOLT 9 - 0103</t>
  </si>
  <si>
    <t>MIÐHOLT 11 - 0301</t>
  </si>
  <si>
    <t>MIÐHOLT 9 - 0203</t>
  </si>
  <si>
    <t>MIÐHOLT 11, 0101</t>
  </si>
  <si>
    <t>MIÐHOLT 3, 103. FÉLAGSLEG KAUPLEIGUÍBÚÐ</t>
  </si>
  <si>
    <t>MIÐHOLT 3, 301.Leiguíbúð</t>
  </si>
  <si>
    <t>MIÐHOLT 3, 102. LEIGUÍBÚÐ</t>
  </si>
  <si>
    <t>BUGÐUTANGI 6, FÉLAGSLEG LEIGUÍBÚÐ</t>
  </si>
  <si>
    <t>SKELJATANGI 40, ÍBÚÐ 101</t>
  </si>
  <si>
    <t>ÞVERHOLT 9A, ÍBÚÐ 101</t>
  </si>
  <si>
    <t>HJALLAHLÍÐ 6, ÍBÚÐ 101</t>
  </si>
  <si>
    <t>HULDUHLÍÐ 1, ÍBÚÐ 0101</t>
  </si>
  <si>
    <t>HULDUHLÍÐ 32, ÍBÚÐ 0101</t>
  </si>
  <si>
    <t>HULDUHLÍÐ 34, ÍBÚÐ 0101</t>
  </si>
  <si>
    <t>HULDUHLÍÐ 34, ÍBÚÐ 0201</t>
  </si>
  <si>
    <t>HULDUHLÍÐ 28, ÍBÚÐ 0101</t>
  </si>
  <si>
    <t>HULDUHLÍÐ 11, ÍBÚÐ 0102</t>
  </si>
  <si>
    <t>HULDUHLÍÐ 11, ÍBÚÐ 0103</t>
  </si>
  <si>
    <t>HULDUHLÍÐ 11, ÍBÚÐ 0105</t>
  </si>
  <si>
    <t>HULDUHLÍÐ 11, ÍBÚÐ 0201</t>
  </si>
  <si>
    <t>FJÁRMAGNSTEKJUR</t>
  </si>
  <si>
    <t>FJÁRMAGNSKOSTNAÐUR</t>
  </si>
  <si>
    <t>HJÚKRUNARHEIMILIÐ HAMRAR</t>
  </si>
  <si>
    <t>FRÁVEITA REKSTUR</t>
  </si>
  <si>
    <t>Holræsi og niðurföll</t>
  </si>
  <si>
    <t>Hreinsun holræsa</t>
  </si>
  <si>
    <t>Hreinsun rotþróa</t>
  </si>
  <si>
    <t>Tjaldstæði</t>
  </si>
  <si>
    <t>Gangbrautir og umferðamerkingar</t>
  </si>
  <si>
    <t>AKRARHOLT 14, Leiguíbúð</t>
  </si>
  <si>
    <t>Frístundasel Krikaskóla</t>
  </si>
  <si>
    <t>Framhaldsskóli Mosfellsbæjar</t>
  </si>
  <si>
    <t>Áfallið orlof</t>
  </si>
  <si>
    <t>Gatnagerðagjöld</t>
  </si>
  <si>
    <t>Hlégarður</t>
  </si>
  <si>
    <t>AFSKRIFTIR</t>
  </si>
  <si>
    <t>Gæsluvöllurinn  Njarðarholti</t>
  </si>
  <si>
    <t>Höfðaberg</t>
  </si>
  <si>
    <t>Lína</t>
  </si>
  <si>
    <t>Málafl.</t>
  </si>
  <si>
    <t>Deild</t>
  </si>
  <si>
    <t>Heit málaflokks</t>
  </si>
  <si>
    <t>Útsvör og fasteigna-skattar</t>
  </si>
  <si>
    <t>Samtals     tekjur</t>
  </si>
  <si>
    <t>Breyting lífeyris-skuldb</t>
  </si>
  <si>
    <t>Annar rekstrark.</t>
  </si>
  <si>
    <t>Fjármagns-liðir</t>
  </si>
  <si>
    <t>Rekstrar- niðurstaða</t>
  </si>
  <si>
    <t>Fjárhags-áætlun</t>
  </si>
  <si>
    <t>Frávik</t>
  </si>
  <si>
    <t>Millifærslur</t>
  </si>
  <si>
    <t>Rekstrarniðurstaða A og B-hluta</t>
  </si>
  <si>
    <t>Rekstrarniðurstaða A-hluta</t>
  </si>
  <si>
    <t>Framlög úr Jöfnunarsjóði</t>
  </si>
  <si>
    <t>Rammi / endurskoðun áætlunar</t>
  </si>
  <si>
    <t>Golfklúbbur Mosfellsbæjar</t>
  </si>
  <si>
    <t>Laun starfsmanna (utan deilda)</t>
  </si>
  <si>
    <t>Gatnagerð</t>
  </si>
  <si>
    <t>Helgafellsskóli</t>
  </si>
  <si>
    <t>Þjónustustöð</t>
  </si>
  <si>
    <t>Ból við Varmárskóla</t>
  </si>
  <si>
    <t>Golfvöllur</t>
  </si>
  <si>
    <t>Til ráðstöfunar - rammi</t>
  </si>
  <si>
    <t>Fráveitu- og rotþróargjald</t>
  </si>
  <si>
    <t>Mosfellsbær rekstur janúar til mars  2016</t>
  </si>
  <si>
    <t>A hluti (í þús.kr.)</t>
  </si>
  <si>
    <t>Fjárfest í janúar til mars</t>
  </si>
  <si>
    <t>Fjárfestinga-áætlun ársins</t>
  </si>
  <si>
    <t>Óráðstafað af áætlun ársins</t>
  </si>
  <si>
    <t>Nýting í %</t>
  </si>
  <si>
    <t>Varmárskóli - endurbætur  (eldri og yngri deild)</t>
  </si>
  <si>
    <t>Varmárskóli - hreystivöllur</t>
  </si>
  <si>
    <t>Lágafellsskóli - hreystivöllur</t>
  </si>
  <si>
    <t>Samtals fjárfest í skólum</t>
  </si>
  <si>
    <t>Íþróttahúsið að Varmá - nýtt sundlaugarkerfi</t>
  </si>
  <si>
    <t>Motomos</t>
  </si>
  <si>
    <t>Golfvellir</t>
  </si>
  <si>
    <t>Skíðasvæði</t>
  </si>
  <si>
    <t>Samtals fjárfest í íþr. og tómst. mannvirkjum</t>
  </si>
  <si>
    <t>Menningarhús / Hlégarður</t>
  </si>
  <si>
    <t>Samtals fjárfest í öðrum mannvirkum</t>
  </si>
  <si>
    <t>Fjárfest í gatnagerð</t>
  </si>
  <si>
    <t>Tekjur af gatnagerðargjöldum</t>
  </si>
  <si>
    <r>
      <t xml:space="preserve">Samtals fjárfest í gatnagerð </t>
    </r>
    <r>
      <rPr>
        <sz val="11"/>
        <rFont val="Calibri"/>
        <family val="2"/>
        <scheme val="minor"/>
      </rPr>
      <t>(nettó)</t>
    </r>
  </si>
  <si>
    <t>Bifreiðar og tæki</t>
  </si>
  <si>
    <t>Samtals fjárfest í tækjum og búnaði</t>
  </si>
  <si>
    <t>Samtals fjárfestingar  A-hluta</t>
  </si>
  <si>
    <t>Fjárfesti í fráveitu (nettó)</t>
  </si>
  <si>
    <t>Fjárfest í hitaveitu (nettó)</t>
  </si>
  <si>
    <t>Fjárfesti í vatnsveitu (nettó)</t>
  </si>
  <si>
    <t>Samtals fjárfestingar í A og B hluta</t>
  </si>
  <si>
    <t>Fjárfesting janúar til mars 2016</t>
  </si>
  <si>
    <t>Varmárskóli - sprinklerkerfi áframhald</t>
  </si>
  <si>
    <t>Skólaútibúið Höfðaberg - 5.áfangi og frágangur lóðar</t>
  </si>
  <si>
    <t>Nýr skóli á austursvæði, Helgafell</t>
  </si>
  <si>
    <t>Færanlegar kennslustofur</t>
  </si>
  <si>
    <t xml:space="preserve">Brúarland endurbætur </t>
  </si>
  <si>
    <t>Íþróttahúsið að Varmá - ný aðstaða og þak</t>
  </si>
  <si>
    <t>Íþróttahúsið að Lágafelli - nýtt sundlaugarkerfi o.fl.</t>
  </si>
  <si>
    <t>Skrifstofa frístundasviðs</t>
  </si>
  <si>
    <t>Önnur íþróttaaðstaða</t>
  </si>
  <si>
    <t>Byggingarland</t>
  </si>
  <si>
    <t>Leiga gatnakerfis</t>
  </si>
  <si>
    <t>Framlög til samtaka sveitarfélaganna</t>
  </si>
  <si>
    <t>Kosningar</t>
  </si>
  <si>
    <t>Mannauðsdeild</t>
  </si>
  <si>
    <t>Upplýsingatækni</t>
  </si>
  <si>
    <t>Framlög Jöfnunarsj.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</si>
</sst>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mkr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Book Antiqua"/>
      <family val="1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/>
    <xf numFmtId="3" fontId="1" fillId="0" borderId="0" xfId="0" applyNumberFormat="1" applyFont="1" applyFill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5" fillId="0" borderId="0" xfId="0" applyNumberFormat="1" applyFont="1"/>
    <xf numFmtId="3" fontId="7" fillId="0" borderId="0" xfId="0" applyNumberFormat="1" applyFont="1"/>
    <xf numFmtId="3" fontId="7" fillId="0" borderId="3" xfId="0" applyNumberFormat="1" applyFont="1" applyBorder="1"/>
    <xf numFmtId="0" fontId="10" fillId="0" borderId="0" xfId="2" applyFont="1" applyBorder="1"/>
    <xf numFmtId="0" fontId="11" fillId="0" borderId="0" xfId="2" applyFont="1" applyBorder="1"/>
    <xf numFmtId="0" fontId="9" fillId="0" borderId="0" xfId="2"/>
    <xf numFmtId="0" fontId="7" fillId="3" borderId="1" xfId="2" applyFont="1" applyFill="1" applyBorder="1"/>
    <xf numFmtId="1" fontId="12" fillId="4" borderId="1" xfId="2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4" xfId="2" applyFont="1" applyFill="1" applyBorder="1"/>
    <xf numFmtId="3" fontId="9" fillId="0" borderId="5" xfId="2" applyNumberFormat="1" applyFont="1" applyFill="1" applyBorder="1"/>
    <xf numFmtId="3" fontId="9" fillId="0" borderId="4" xfId="2" applyNumberFormat="1" applyBorder="1"/>
    <xf numFmtId="0" fontId="13" fillId="0" borderId="4" xfId="0" applyFont="1" applyFill="1" applyBorder="1"/>
    <xf numFmtId="164" fontId="0" fillId="0" borderId="4" xfId="0" applyNumberFormat="1" applyFont="1" applyFill="1" applyBorder="1"/>
    <xf numFmtId="9" fontId="0" fillId="0" borderId="4" xfId="1" applyFont="1" applyFill="1" applyBorder="1"/>
    <xf numFmtId="0" fontId="0" fillId="0" borderId="0" xfId="0" applyFont="1"/>
    <xf numFmtId="164" fontId="0" fillId="0" borderId="6" xfId="0" applyNumberFormat="1" applyFont="1" applyFill="1" applyBorder="1"/>
    <xf numFmtId="9" fontId="0" fillId="0" borderId="6" xfId="1" applyFont="1" applyFill="1" applyBorder="1"/>
    <xf numFmtId="0" fontId="7" fillId="0" borderId="4" xfId="0" applyFont="1" applyFill="1" applyBorder="1"/>
    <xf numFmtId="164" fontId="7" fillId="0" borderId="4" xfId="0" applyNumberFormat="1" applyFont="1" applyFill="1" applyBorder="1"/>
    <xf numFmtId="9" fontId="1" fillId="0" borderId="4" xfId="1" applyFont="1" applyFill="1" applyBorder="1"/>
    <xf numFmtId="0" fontId="13" fillId="0" borderId="4" xfId="2" applyFont="1" applyFill="1" applyBorder="1"/>
    <xf numFmtId="3" fontId="13" fillId="0" borderId="5" xfId="2" applyNumberFormat="1" applyFont="1" applyFill="1" applyBorder="1"/>
    <xf numFmtId="0" fontId="5" fillId="0" borderId="0" xfId="2" applyFont="1"/>
    <xf numFmtId="0" fontId="0" fillId="0" borderId="4" xfId="0" applyFont="1" applyFill="1" applyBorder="1"/>
    <xf numFmtId="0" fontId="13" fillId="0" borderId="0" xfId="2" applyFont="1"/>
    <xf numFmtId="0" fontId="14" fillId="0" borderId="4" xfId="2" applyFont="1" applyFill="1" applyBorder="1"/>
    <xf numFmtId="3" fontId="13" fillId="0" borderId="4" xfId="2" applyNumberFormat="1" applyFont="1" applyFill="1" applyBorder="1"/>
    <xf numFmtId="0" fontId="13" fillId="0" borderId="4" xfId="2" applyFont="1" applyBorder="1"/>
    <xf numFmtId="0" fontId="7" fillId="5" borderId="1" xfId="2" applyFont="1" applyFill="1" applyBorder="1"/>
    <xf numFmtId="164" fontId="7" fillId="5" borderId="1" xfId="0" applyNumberFormat="1" applyFont="1" applyFill="1" applyBorder="1"/>
    <xf numFmtId="9" fontId="7" fillId="5" borderId="1" xfId="0" applyNumberFormat="1" applyFont="1" applyFill="1" applyBorder="1"/>
    <xf numFmtId="0" fontId="15" fillId="0" borderId="0" xfId="2" applyFont="1" applyBorder="1"/>
    <xf numFmtId="3" fontId="9" fillId="0" borderId="0" xfId="2" applyNumberFormat="1" applyBorder="1"/>
    <xf numFmtId="9" fontId="0" fillId="0" borderId="0" xfId="1" applyFont="1" applyFill="1" applyBorder="1"/>
    <xf numFmtId="0" fontId="9" fillId="0" borderId="0" xfId="2" applyBorder="1"/>
    <xf numFmtId="0" fontId="0" fillId="0" borderId="0" xfId="0" applyBorder="1"/>
    <xf numFmtId="0" fontId="0" fillId="0" borderId="4" xfId="0" applyFill="1" applyBorder="1"/>
    <xf numFmtId="0" fontId="7" fillId="0" borderId="7" xfId="2" applyFont="1" applyFill="1" applyBorder="1"/>
    <xf numFmtId="9" fontId="1" fillId="0" borderId="8" xfId="1" applyFont="1" applyFill="1" applyBorder="1"/>
    <xf numFmtId="164" fontId="7" fillId="0" borderId="1" xfId="0" applyNumberFormat="1" applyFont="1" applyFill="1" applyBorder="1"/>
    <xf numFmtId="0" fontId="1" fillId="0" borderId="1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400050</xdr:colOff>
      <xdr:row>33</xdr:row>
      <xdr:rowOff>165701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44050" cy="6452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abSelected="1" zoomScale="80" zoomScaleNormal="80" workbookViewId="0">
      <pane ySplit="3" topLeftCell="A4" activePane="bottomLeft" state="frozen"/>
      <selection pane="bottomLeft" activeCell="G282" sqref="G282"/>
    </sheetView>
  </sheetViews>
  <sheetFormatPr defaultRowHeight="15" outlineLevelRow="1" x14ac:dyDescent="0.25"/>
  <cols>
    <col min="1" max="1" width="3.42578125" style="62" customWidth="1"/>
    <col min="2" max="2" width="3.140625" customWidth="1"/>
    <col min="3" max="3" width="3" customWidth="1"/>
    <col min="4" max="4" width="29" customWidth="1"/>
    <col min="5" max="5" width="14.28515625" bestFit="1" customWidth="1"/>
    <col min="6" max="6" width="14.140625" customWidth="1"/>
    <col min="7" max="7" width="12.42578125" customWidth="1"/>
    <col min="8" max="8" width="14" customWidth="1"/>
    <col min="9" max="9" width="13.5703125" customWidth="1"/>
    <col min="10" max="10" width="12" customWidth="1"/>
    <col min="11" max="11" width="14" style="4" customWidth="1"/>
    <col min="12" max="12" width="12" customWidth="1"/>
    <col min="13" max="13" width="13.28515625" customWidth="1"/>
    <col min="14" max="14" width="12.28515625" customWidth="1"/>
    <col min="15" max="15" width="14.42578125" style="18" bestFit="1" customWidth="1"/>
    <col min="16" max="16" width="14.7109375" style="18" bestFit="1" customWidth="1"/>
    <col min="17" max="17" width="12.7109375" style="18" bestFit="1" customWidth="1"/>
  </cols>
  <sheetData>
    <row r="1" spans="1:17" ht="23.25" x14ac:dyDescent="0.35">
      <c r="A1" s="63" t="s">
        <v>259</v>
      </c>
    </row>
    <row r="3" spans="1:17" ht="47.25" x14ac:dyDescent="0.25">
      <c r="A3" s="59" t="s">
        <v>233</v>
      </c>
      <c r="B3" s="6" t="s">
        <v>234</v>
      </c>
      <c r="C3" s="6" t="s">
        <v>235</v>
      </c>
      <c r="D3" s="7" t="s">
        <v>236</v>
      </c>
      <c r="E3" s="8" t="s">
        <v>237</v>
      </c>
      <c r="F3" s="8" t="s">
        <v>302</v>
      </c>
      <c r="G3" s="8" t="s">
        <v>0</v>
      </c>
      <c r="H3" s="8" t="s">
        <v>238</v>
      </c>
      <c r="I3" s="9" t="s">
        <v>1</v>
      </c>
      <c r="J3" s="8" t="s">
        <v>239</v>
      </c>
      <c r="K3" s="11" t="s">
        <v>240</v>
      </c>
      <c r="L3" s="8" t="s">
        <v>2</v>
      </c>
      <c r="M3" s="10" t="s">
        <v>3</v>
      </c>
      <c r="N3" s="10" t="s">
        <v>241</v>
      </c>
      <c r="O3" s="16" t="s">
        <v>242</v>
      </c>
      <c r="P3" s="16" t="s">
        <v>243</v>
      </c>
      <c r="Q3" s="17" t="s">
        <v>244</v>
      </c>
    </row>
    <row r="4" spans="1:17" s="2" customFormat="1" x14ac:dyDescent="0.25">
      <c r="A4" s="60">
        <v>1</v>
      </c>
      <c r="B4" s="2">
        <v>0</v>
      </c>
      <c r="D4" s="2" t="s">
        <v>4</v>
      </c>
      <c r="E4" s="3">
        <v>-1265400804</v>
      </c>
      <c r="F4" s="3">
        <v>-321554313</v>
      </c>
      <c r="G4" s="3">
        <v>-26113732</v>
      </c>
      <c r="H4" s="3">
        <v>-1613068849</v>
      </c>
      <c r="I4" s="2">
        <v>0</v>
      </c>
      <c r="J4" s="2">
        <v>0</v>
      </c>
      <c r="K4" s="12">
        <v>0</v>
      </c>
      <c r="L4" s="2">
        <v>0</v>
      </c>
      <c r="M4" s="2">
        <v>0</v>
      </c>
      <c r="N4" s="2">
        <v>0</v>
      </c>
      <c r="O4" s="19">
        <v>-1613068849</v>
      </c>
      <c r="P4" s="19">
        <v>-1649203723</v>
      </c>
      <c r="Q4" s="19">
        <f>O4-P4</f>
        <v>36134874</v>
      </c>
    </row>
    <row r="5" spans="1:17" hidden="1" outlineLevel="1" x14ac:dyDescent="0.25">
      <c r="A5" s="61">
        <v>11</v>
      </c>
      <c r="B5">
        <v>0</v>
      </c>
      <c r="C5">
        <v>1</v>
      </c>
      <c r="D5" t="s">
        <v>5</v>
      </c>
      <c r="E5" s="1">
        <v>-1083767473</v>
      </c>
      <c r="F5">
        <v>0</v>
      </c>
      <c r="G5">
        <v>0</v>
      </c>
      <c r="H5" s="1">
        <v>-1083767473</v>
      </c>
      <c r="I5">
        <v>0</v>
      </c>
      <c r="J5">
        <v>0</v>
      </c>
      <c r="K5" s="4">
        <v>0</v>
      </c>
      <c r="L5">
        <v>0</v>
      </c>
      <c r="M5">
        <v>0</v>
      </c>
      <c r="N5">
        <v>0</v>
      </c>
      <c r="O5" s="18">
        <v>-1083767473</v>
      </c>
      <c r="P5" s="18">
        <v>-1105000000</v>
      </c>
      <c r="Q5" s="18">
        <f>O5-P5</f>
        <v>21232527</v>
      </c>
    </row>
    <row r="6" spans="1:17" hidden="1" outlineLevel="1" x14ac:dyDescent="0.25">
      <c r="A6" s="61">
        <v>12</v>
      </c>
      <c r="B6">
        <v>0</v>
      </c>
      <c r="C6">
        <v>6</v>
      </c>
      <c r="D6" t="s">
        <v>6</v>
      </c>
      <c r="E6" s="1">
        <v>-181633331</v>
      </c>
      <c r="F6">
        <v>0</v>
      </c>
      <c r="G6">
        <v>0</v>
      </c>
      <c r="H6" s="1">
        <v>-181633331</v>
      </c>
      <c r="I6">
        <v>0</v>
      </c>
      <c r="J6">
        <v>0</v>
      </c>
      <c r="K6" s="4">
        <v>0</v>
      </c>
      <c r="L6">
        <v>0</v>
      </c>
      <c r="M6">
        <v>0</v>
      </c>
      <c r="N6">
        <v>0</v>
      </c>
      <c r="O6" s="18">
        <v>-181633331</v>
      </c>
      <c r="P6" s="18">
        <v>-182000001</v>
      </c>
      <c r="Q6" s="18">
        <f t="shared" ref="Q6:Q8" si="0">O6-P6</f>
        <v>366670</v>
      </c>
    </row>
    <row r="7" spans="1:17" hidden="1" outlineLevel="1" x14ac:dyDescent="0.25">
      <c r="A7" s="61">
        <v>13</v>
      </c>
      <c r="B7">
        <v>0</v>
      </c>
      <c r="C7">
        <v>11</v>
      </c>
      <c r="D7" t="s">
        <v>248</v>
      </c>
      <c r="E7">
        <v>0</v>
      </c>
      <c r="F7" s="1">
        <v>-321554313</v>
      </c>
      <c r="G7">
        <v>0</v>
      </c>
      <c r="H7" s="1">
        <v>-321554313</v>
      </c>
      <c r="I7">
        <v>0</v>
      </c>
      <c r="J7">
        <v>0</v>
      </c>
      <c r="K7" s="4">
        <v>0</v>
      </c>
      <c r="L7">
        <v>0</v>
      </c>
      <c r="M7">
        <v>0</v>
      </c>
      <c r="N7">
        <v>0</v>
      </c>
      <c r="O7" s="18">
        <v>-321554313</v>
      </c>
      <c r="P7" s="18">
        <v>-335953722</v>
      </c>
      <c r="Q7" s="18">
        <f t="shared" si="0"/>
        <v>14399409</v>
      </c>
    </row>
    <row r="8" spans="1:17" hidden="1" outlineLevel="1" x14ac:dyDescent="0.25">
      <c r="A8" s="61">
        <v>14</v>
      </c>
      <c r="B8">
        <v>0</v>
      </c>
      <c r="C8">
        <v>35</v>
      </c>
      <c r="D8" t="s">
        <v>7</v>
      </c>
      <c r="E8">
        <v>0</v>
      </c>
      <c r="F8">
        <v>0</v>
      </c>
      <c r="G8" s="1">
        <v>-26113732</v>
      </c>
      <c r="H8" s="1">
        <v>-26113732</v>
      </c>
      <c r="I8">
        <v>0</v>
      </c>
      <c r="J8">
        <v>0</v>
      </c>
      <c r="K8" s="4">
        <v>0</v>
      </c>
      <c r="L8">
        <v>0</v>
      </c>
      <c r="M8">
        <v>0</v>
      </c>
      <c r="N8">
        <v>0</v>
      </c>
      <c r="O8" s="18">
        <v>-26113732</v>
      </c>
      <c r="P8" s="18">
        <v>-26250000</v>
      </c>
      <c r="Q8" s="18">
        <f t="shared" si="0"/>
        <v>136268</v>
      </c>
    </row>
    <row r="9" spans="1:17" s="2" customFormat="1" collapsed="1" x14ac:dyDescent="0.25">
      <c r="A9" s="60">
        <v>2</v>
      </c>
      <c r="B9" s="2">
        <v>2</v>
      </c>
      <c r="D9" s="2" t="s">
        <v>8</v>
      </c>
      <c r="E9" s="2">
        <v>0</v>
      </c>
      <c r="F9" s="2">
        <v>0</v>
      </c>
      <c r="G9" s="3">
        <v>-100966008</v>
      </c>
      <c r="H9" s="3">
        <v>-100966008</v>
      </c>
      <c r="I9" s="3">
        <v>69311900</v>
      </c>
      <c r="J9" s="2">
        <v>0</v>
      </c>
      <c r="K9" s="13">
        <v>358365251</v>
      </c>
      <c r="L9" s="2">
        <v>0</v>
      </c>
      <c r="M9" s="3">
        <v>427677151</v>
      </c>
      <c r="N9" s="2">
        <v>0</v>
      </c>
      <c r="O9" s="19">
        <v>326711143</v>
      </c>
      <c r="P9" s="19">
        <v>334744552</v>
      </c>
      <c r="Q9" s="19">
        <f>O9-P9</f>
        <v>-8033409</v>
      </c>
    </row>
    <row r="10" spans="1:17" hidden="1" outlineLevel="1" x14ac:dyDescent="0.25">
      <c r="A10" s="61">
        <v>21</v>
      </c>
      <c r="B10">
        <v>2</v>
      </c>
      <c r="C10">
        <v>1</v>
      </c>
      <c r="D10" t="s">
        <v>9</v>
      </c>
      <c r="E10">
        <v>0</v>
      </c>
      <c r="F10">
        <v>0</v>
      </c>
      <c r="G10">
        <v>0</v>
      </c>
      <c r="H10">
        <v>0</v>
      </c>
      <c r="I10" s="1">
        <v>664287</v>
      </c>
      <c r="J10">
        <v>0</v>
      </c>
      <c r="K10" s="4">
        <v>0</v>
      </c>
      <c r="L10">
        <v>0</v>
      </c>
      <c r="M10" s="1">
        <v>664287</v>
      </c>
      <c r="N10">
        <v>0</v>
      </c>
      <c r="O10" s="18">
        <v>664287</v>
      </c>
      <c r="P10" s="18">
        <v>663714</v>
      </c>
      <c r="Q10" s="18">
        <f t="shared" ref="Q10:Q36" si="1">O10-P10</f>
        <v>573</v>
      </c>
    </row>
    <row r="11" spans="1:17" hidden="1" outlineLevel="1" x14ac:dyDescent="0.25">
      <c r="A11" s="61">
        <v>22</v>
      </c>
      <c r="B11">
        <v>2</v>
      </c>
      <c r="C11">
        <v>2</v>
      </c>
      <c r="D11" t="s">
        <v>10</v>
      </c>
      <c r="E11">
        <v>0</v>
      </c>
      <c r="F11">
        <v>0</v>
      </c>
      <c r="G11" s="1">
        <v>-1472658</v>
      </c>
      <c r="H11" s="1">
        <v>-1472658</v>
      </c>
      <c r="I11" s="1">
        <v>12765343</v>
      </c>
      <c r="J11">
        <v>0</v>
      </c>
      <c r="K11" s="5">
        <v>3209123</v>
      </c>
      <c r="L11">
        <v>0</v>
      </c>
      <c r="M11" s="1">
        <v>15974466</v>
      </c>
      <c r="N11">
        <v>0</v>
      </c>
      <c r="O11" s="18">
        <v>14501808</v>
      </c>
      <c r="P11" s="18">
        <v>17790718</v>
      </c>
      <c r="Q11" s="18">
        <f t="shared" si="1"/>
        <v>-3288910</v>
      </c>
    </row>
    <row r="12" spans="1:17" hidden="1" outlineLevel="1" x14ac:dyDescent="0.25">
      <c r="A12" s="61">
        <v>23</v>
      </c>
      <c r="B12">
        <v>2</v>
      </c>
      <c r="C12">
        <v>11</v>
      </c>
      <c r="D12" t="s">
        <v>11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5">
        <v>10514024</v>
      </c>
      <c r="L12">
        <v>0</v>
      </c>
      <c r="M12" s="1">
        <v>10514024</v>
      </c>
      <c r="N12">
        <v>0</v>
      </c>
      <c r="O12" s="18">
        <v>10514024</v>
      </c>
      <c r="P12" s="18">
        <v>12249999</v>
      </c>
      <c r="Q12" s="18">
        <f t="shared" si="1"/>
        <v>-1735975</v>
      </c>
    </row>
    <row r="13" spans="1:17" hidden="1" outlineLevel="1" x14ac:dyDescent="0.25">
      <c r="A13" s="61">
        <v>24</v>
      </c>
      <c r="B13">
        <v>2</v>
      </c>
      <c r="C13">
        <v>16</v>
      </c>
      <c r="D13" t="s">
        <v>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5">
        <v>2043970</v>
      </c>
      <c r="L13">
        <v>0</v>
      </c>
      <c r="M13" s="1">
        <v>2043970</v>
      </c>
      <c r="N13">
        <v>0</v>
      </c>
      <c r="O13" s="18">
        <v>2043970</v>
      </c>
      <c r="P13" s="18">
        <v>1877742</v>
      </c>
      <c r="Q13" s="18">
        <f t="shared" si="1"/>
        <v>166228</v>
      </c>
    </row>
    <row r="14" spans="1:17" hidden="1" outlineLevel="1" x14ac:dyDescent="0.25">
      <c r="A14" s="61">
        <v>25</v>
      </c>
      <c r="B14">
        <v>2</v>
      </c>
      <c r="C14">
        <v>18</v>
      </c>
      <c r="D14" t="s">
        <v>13</v>
      </c>
      <c r="E14">
        <v>0</v>
      </c>
      <c r="F14">
        <v>0</v>
      </c>
      <c r="G14" s="1">
        <v>-13204225</v>
      </c>
      <c r="H14" s="1">
        <v>-13204225</v>
      </c>
      <c r="I14">
        <v>0</v>
      </c>
      <c r="J14">
        <v>0</v>
      </c>
      <c r="K14" s="5">
        <v>15745552</v>
      </c>
      <c r="L14">
        <v>0</v>
      </c>
      <c r="M14" s="1">
        <v>15745552</v>
      </c>
      <c r="N14">
        <v>0</v>
      </c>
      <c r="O14" s="18">
        <v>2541327</v>
      </c>
      <c r="P14" s="18">
        <v>7051998</v>
      </c>
      <c r="Q14" s="18">
        <f t="shared" si="1"/>
        <v>-4510671</v>
      </c>
    </row>
    <row r="15" spans="1:17" hidden="1" outlineLevel="1" x14ac:dyDescent="0.25">
      <c r="A15" s="61">
        <v>26</v>
      </c>
      <c r="B15">
        <v>2</v>
      </c>
      <c r="C15">
        <v>19</v>
      </c>
      <c r="D15" t="s">
        <v>14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5">
        <v>2369753</v>
      </c>
      <c r="L15">
        <v>0</v>
      </c>
      <c r="M15" s="1">
        <v>2369753</v>
      </c>
      <c r="N15">
        <v>0</v>
      </c>
      <c r="O15" s="18">
        <v>2369753</v>
      </c>
      <c r="P15" s="18">
        <v>1888680</v>
      </c>
      <c r="Q15" s="18">
        <f t="shared" si="1"/>
        <v>481073</v>
      </c>
    </row>
    <row r="16" spans="1:17" hidden="1" outlineLevel="1" x14ac:dyDescent="0.25">
      <c r="A16" s="61">
        <v>27</v>
      </c>
      <c r="B16">
        <v>2</v>
      </c>
      <c r="C16">
        <v>31</v>
      </c>
      <c r="D16" t="s">
        <v>15</v>
      </c>
      <c r="E16">
        <v>0</v>
      </c>
      <c r="F16">
        <v>0</v>
      </c>
      <c r="G16">
        <v>0</v>
      </c>
      <c r="H16">
        <v>0</v>
      </c>
      <c r="I16" s="1">
        <v>1114673</v>
      </c>
      <c r="J16">
        <v>0</v>
      </c>
      <c r="K16" s="5">
        <v>1357196</v>
      </c>
      <c r="L16">
        <v>0</v>
      </c>
      <c r="M16" s="1">
        <v>2471869</v>
      </c>
      <c r="N16">
        <v>0</v>
      </c>
      <c r="O16" s="18">
        <v>2471869</v>
      </c>
      <c r="P16" s="18">
        <v>2167641</v>
      </c>
      <c r="Q16" s="18">
        <f t="shared" si="1"/>
        <v>304228</v>
      </c>
    </row>
    <row r="17" spans="1:17" hidden="1" outlineLevel="1" x14ac:dyDescent="0.25">
      <c r="A17" s="61">
        <v>28</v>
      </c>
      <c r="B17">
        <v>2</v>
      </c>
      <c r="C17">
        <v>41</v>
      </c>
      <c r="D17" t="s">
        <v>16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s="5">
        <v>1211186</v>
      </c>
      <c r="L17">
        <v>0</v>
      </c>
      <c r="M17" s="1">
        <v>1211186</v>
      </c>
      <c r="N17">
        <v>0</v>
      </c>
      <c r="O17" s="18">
        <v>1211186</v>
      </c>
      <c r="P17" s="18">
        <v>1404318</v>
      </c>
      <c r="Q17" s="18">
        <f t="shared" si="1"/>
        <v>-193132</v>
      </c>
    </row>
    <row r="18" spans="1:17" hidden="1" outlineLevel="1" x14ac:dyDescent="0.25">
      <c r="A18" s="61">
        <v>29</v>
      </c>
      <c r="B18">
        <v>2</v>
      </c>
      <c r="C18">
        <v>42</v>
      </c>
      <c r="D18" t="s">
        <v>17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4">
        <v>0</v>
      </c>
      <c r="L18">
        <v>0</v>
      </c>
      <c r="M18">
        <v>0</v>
      </c>
      <c r="N18">
        <v>0</v>
      </c>
      <c r="O18" s="18">
        <v>0</v>
      </c>
      <c r="P18" s="18">
        <v>16124</v>
      </c>
      <c r="Q18" s="18">
        <f t="shared" si="1"/>
        <v>-16124</v>
      </c>
    </row>
    <row r="19" spans="1:17" hidden="1" outlineLevel="1" x14ac:dyDescent="0.25">
      <c r="A19" s="61">
        <v>210</v>
      </c>
      <c r="B19">
        <v>2</v>
      </c>
      <c r="C19">
        <v>43</v>
      </c>
      <c r="D19" t="s">
        <v>18</v>
      </c>
      <c r="E19">
        <v>0</v>
      </c>
      <c r="F19">
        <v>0</v>
      </c>
      <c r="G19" s="1">
        <v>-81066096</v>
      </c>
      <c r="H19" s="1">
        <v>-81066096</v>
      </c>
      <c r="I19">
        <v>0</v>
      </c>
      <c r="J19">
        <v>0</v>
      </c>
      <c r="K19" s="5">
        <v>81066096</v>
      </c>
      <c r="L19">
        <v>0</v>
      </c>
      <c r="M19" s="1">
        <v>81066096</v>
      </c>
      <c r="N19">
        <v>0</v>
      </c>
      <c r="O19" s="18">
        <v>0</v>
      </c>
      <c r="P19" s="18">
        <v>0</v>
      </c>
      <c r="Q19" s="18">
        <f t="shared" si="1"/>
        <v>0</v>
      </c>
    </row>
    <row r="20" spans="1:17" hidden="1" outlineLevel="1" x14ac:dyDescent="0.25">
      <c r="A20" s="61">
        <v>211</v>
      </c>
      <c r="B20">
        <v>2</v>
      </c>
      <c r="C20">
        <v>45</v>
      </c>
      <c r="D20" t="s">
        <v>19</v>
      </c>
      <c r="E20">
        <v>0</v>
      </c>
      <c r="F20">
        <v>0</v>
      </c>
      <c r="G20" s="1">
        <v>-2855363</v>
      </c>
      <c r="H20" s="1">
        <v>-2855363</v>
      </c>
      <c r="I20">
        <v>0</v>
      </c>
      <c r="J20">
        <v>0</v>
      </c>
      <c r="K20" s="5">
        <v>29069825</v>
      </c>
      <c r="L20">
        <v>0</v>
      </c>
      <c r="M20" s="1">
        <v>29069825</v>
      </c>
      <c r="N20">
        <v>0</v>
      </c>
      <c r="O20" s="18">
        <v>26214462</v>
      </c>
      <c r="P20" s="18">
        <v>23158587</v>
      </c>
      <c r="Q20" s="18">
        <f t="shared" si="1"/>
        <v>3055875</v>
      </c>
    </row>
    <row r="21" spans="1:17" hidden="1" outlineLevel="1" x14ac:dyDescent="0.25">
      <c r="A21" s="61">
        <v>212</v>
      </c>
      <c r="B21">
        <v>2</v>
      </c>
      <c r="C21">
        <v>48</v>
      </c>
      <c r="D21" t="s">
        <v>20</v>
      </c>
      <c r="E21">
        <v>0</v>
      </c>
      <c r="F21">
        <v>0</v>
      </c>
      <c r="G21" s="1">
        <v>-182223</v>
      </c>
      <c r="H21" s="1">
        <v>-182223</v>
      </c>
      <c r="I21" s="1">
        <v>2440097</v>
      </c>
      <c r="J21">
        <v>0</v>
      </c>
      <c r="K21" s="5">
        <v>6187542</v>
      </c>
      <c r="L21">
        <v>0</v>
      </c>
      <c r="M21" s="1">
        <v>8627639</v>
      </c>
      <c r="N21">
        <v>0</v>
      </c>
      <c r="O21" s="18">
        <v>8445416</v>
      </c>
      <c r="P21" s="18">
        <v>9278224</v>
      </c>
      <c r="Q21" s="18">
        <f t="shared" si="1"/>
        <v>-832808</v>
      </c>
    </row>
    <row r="22" spans="1:17" hidden="1" outlineLevel="1" x14ac:dyDescent="0.25">
      <c r="A22" s="61">
        <v>213</v>
      </c>
      <c r="B22">
        <v>2</v>
      </c>
      <c r="C22">
        <v>49</v>
      </c>
      <c r="D22" t="s">
        <v>21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5">
        <v>4836396</v>
      </c>
      <c r="L22">
        <v>0</v>
      </c>
      <c r="M22" s="1">
        <v>4836396</v>
      </c>
      <c r="N22">
        <v>0</v>
      </c>
      <c r="O22" s="18">
        <v>4836396</v>
      </c>
      <c r="P22" s="18">
        <v>5000001</v>
      </c>
      <c r="Q22" s="18">
        <f t="shared" si="1"/>
        <v>-163605</v>
      </c>
    </row>
    <row r="23" spans="1:17" hidden="1" outlineLevel="1" x14ac:dyDescent="0.25">
      <c r="A23" s="61">
        <v>214</v>
      </c>
      <c r="B23">
        <v>2</v>
      </c>
      <c r="C23">
        <v>50</v>
      </c>
      <c r="D23" t="s">
        <v>22</v>
      </c>
      <c r="E23">
        <v>0</v>
      </c>
      <c r="F23">
        <v>0</v>
      </c>
      <c r="G23" s="1">
        <v>-690000</v>
      </c>
      <c r="H23" s="1">
        <v>-690000</v>
      </c>
      <c r="I23" s="1">
        <v>5327613</v>
      </c>
      <c r="J23">
        <v>0</v>
      </c>
      <c r="K23" s="5">
        <v>136222389</v>
      </c>
      <c r="L23">
        <v>0</v>
      </c>
      <c r="M23" s="1">
        <v>141550002</v>
      </c>
      <c r="N23">
        <v>0</v>
      </c>
      <c r="O23" s="18">
        <v>140860002</v>
      </c>
      <c r="P23" s="18">
        <v>145525027</v>
      </c>
      <c r="Q23" s="18">
        <f t="shared" si="1"/>
        <v>-4665025</v>
      </c>
    </row>
    <row r="24" spans="1:17" hidden="1" outlineLevel="1" x14ac:dyDescent="0.25">
      <c r="A24" s="61">
        <v>215</v>
      </c>
      <c r="B24">
        <v>2</v>
      </c>
      <c r="C24">
        <v>51</v>
      </c>
      <c r="D24" t="s">
        <v>23</v>
      </c>
      <c r="E24">
        <v>0</v>
      </c>
      <c r="F24">
        <v>0</v>
      </c>
      <c r="G24">
        <v>0</v>
      </c>
      <c r="H24">
        <v>0</v>
      </c>
      <c r="I24" s="1">
        <v>3954398</v>
      </c>
      <c r="J24">
        <v>0</v>
      </c>
      <c r="K24" s="5">
        <v>24280736</v>
      </c>
      <c r="L24">
        <v>0</v>
      </c>
      <c r="M24" s="1">
        <v>28235134</v>
      </c>
      <c r="N24">
        <v>0</v>
      </c>
      <c r="O24" s="18">
        <v>28235134</v>
      </c>
      <c r="P24" s="18">
        <v>22983285</v>
      </c>
      <c r="Q24" s="18">
        <f t="shared" si="1"/>
        <v>5251849</v>
      </c>
    </row>
    <row r="25" spans="1:17" hidden="1" outlineLevel="1" x14ac:dyDescent="0.25">
      <c r="A25" s="61">
        <v>216</v>
      </c>
      <c r="B25">
        <v>2</v>
      </c>
      <c r="C25">
        <v>52</v>
      </c>
      <c r="D25" t="s">
        <v>24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5">
        <v>22103027</v>
      </c>
      <c r="L25">
        <v>0</v>
      </c>
      <c r="M25" s="1">
        <v>22103027</v>
      </c>
      <c r="N25">
        <v>0</v>
      </c>
      <c r="O25" s="18">
        <v>22103027</v>
      </c>
      <c r="P25" s="18">
        <v>19525920</v>
      </c>
      <c r="Q25" s="18">
        <f t="shared" si="1"/>
        <v>2577107</v>
      </c>
    </row>
    <row r="26" spans="1:17" hidden="1" outlineLevel="1" x14ac:dyDescent="0.25">
      <c r="A26" s="61">
        <v>217</v>
      </c>
      <c r="B26">
        <v>2</v>
      </c>
      <c r="C26">
        <v>53</v>
      </c>
      <c r="D26" t="s">
        <v>25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5">
        <v>4326900</v>
      </c>
      <c r="L26">
        <v>0</v>
      </c>
      <c r="M26" s="1">
        <v>4326900</v>
      </c>
      <c r="N26">
        <v>0</v>
      </c>
      <c r="O26" s="18">
        <v>4326900</v>
      </c>
      <c r="P26" s="18">
        <v>4093071</v>
      </c>
      <c r="Q26" s="18">
        <f t="shared" si="1"/>
        <v>233829</v>
      </c>
    </row>
    <row r="27" spans="1:17" hidden="1" outlineLevel="1" x14ac:dyDescent="0.25">
      <c r="A27" s="61">
        <v>218</v>
      </c>
      <c r="B27">
        <v>2</v>
      </c>
      <c r="C27">
        <v>54</v>
      </c>
      <c r="D27" t="s">
        <v>26</v>
      </c>
      <c r="E27">
        <v>0</v>
      </c>
      <c r="F27">
        <v>0</v>
      </c>
      <c r="G27" s="1">
        <v>-296415</v>
      </c>
      <c r="H27" s="1">
        <v>-296415</v>
      </c>
      <c r="I27" s="1">
        <v>14366868</v>
      </c>
      <c r="J27">
        <v>0</v>
      </c>
      <c r="K27" s="5">
        <v>978459</v>
      </c>
      <c r="L27">
        <v>0</v>
      </c>
      <c r="M27" s="1">
        <v>15345327</v>
      </c>
      <c r="N27">
        <v>0</v>
      </c>
      <c r="O27" s="18">
        <v>15048912</v>
      </c>
      <c r="P27" s="18">
        <v>15040282</v>
      </c>
      <c r="Q27" s="18">
        <f t="shared" si="1"/>
        <v>8630</v>
      </c>
    </row>
    <row r="28" spans="1:17" hidden="1" outlineLevel="1" x14ac:dyDescent="0.25">
      <c r="A28" s="61">
        <v>219</v>
      </c>
      <c r="B28">
        <v>2</v>
      </c>
      <c r="C28">
        <v>55</v>
      </c>
      <c r="D28" t="s">
        <v>27</v>
      </c>
      <c r="E28">
        <v>0</v>
      </c>
      <c r="F28">
        <v>0</v>
      </c>
      <c r="G28" s="1">
        <v>-517238</v>
      </c>
      <c r="H28" s="1">
        <v>-517238</v>
      </c>
      <c r="I28" s="1">
        <v>9601334</v>
      </c>
      <c r="J28">
        <v>0</v>
      </c>
      <c r="K28" s="5">
        <v>2716895</v>
      </c>
      <c r="L28">
        <v>0</v>
      </c>
      <c r="M28" s="1">
        <v>12318229</v>
      </c>
      <c r="N28">
        <v>0</v>
      </c>
      <c r="O28" s="18">
        <v>11800991</v>
      </c>
      <c r="P28" s="18">
        <v>10134787</v>
      </c>
      <c r="Q28" s="18">
        <f t="shared" si="1"/>
        <v>1666204</v>
      </c>
    </row>
    <row r="29" spans="1:17" hidden="1" outlineLevel="1" x14ac:dyDescent="0.25">
      <c r="A29" s="61">
        <v>220</v>
      </c>
      <c r="B29">
        <v>2</v>
      </c>
      <c r="C29">
        <v>56</v>
      </c>
      <c r="D29" t="s">
        <v>28</v>
      </c>
      <c r="E29">
        <v>0</v>
      </c>
      <c r="F29">
        <v>0</v>
      </c>
      <c r="G29" s="1">
        <v>-681790</v>
      </c>
      <c r="H29" s="1">
        <v>-681790</v>
      </c>
      <c r="I29" s="1">
        <v>19077287</v>
      </c>
      <c r="J29">
        <v>0</v>
      </c>
      <c r="K29" s="5">
        <v>1855014</v>
      </c>
      <c r="L29">
        <v>0</v>
      </c>
      <c r="M29" s="1">
        <v>20932301</v>
      </c>
      <c r="N29">
        <v>0</v>
      </c>
      <c r="O29" s="18">
        <v>20250511</v>
      </c>
      <c r="P29" s="18">
        <v>19743487</v>
      </c>
      <c r="Q29" s="18">
        <f t="shared" si="1"/>
        <v>507024</v>
      </c>
    </row>
    <row r="30" spans="1:17" hidden="1" outlineLevel="1" x14ac:dyDescent="0.25">
      <c r="A30" s="61">
        <v>221</v>
      </c>
      <c r="B30">
        <v>2</v>
      </c>
      <c r="C30">
        <v>57</v>
      </c>
      <c r="D30" t="s">
        <v>29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s="5">
        <v>6185091</v>
      </c>
      <c r="L30">
        <v>0</v>
      </c>
      <c r="M30" s="1">
        <v>6185091</v>
      </c>
      <c r="N30">
        <v>0</v>
      </c>
      <c r="O30" s="18">
        <v>6185091</v>
      </c>
      <c r="P30" s="18">
        <v>5705910</v>
      </c>
      <c r="Q30" s="18">
        <f t="shared" si="1"/>
        <v>479181</v>
      </c>
    </row>
    <row r="31" spans="1:17" hidden="1" outlineLevel="1" x14ac:dyDescent="0.25">
      <c r="A31" s="61">
        <v>222</v>
      </c>
      <c r="B31">
        <v>2</v>
      </c>
      <c r="C31">
        <v>58</v>
      </c>
      <c r="D31" t="s">
        <v>30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5">
        <v>1365913</v>
      </c>
      <c r="L31">
        <v>0</v>
      </c>
      <c r="M31" s="1">
        <v>1365913</v>
      </c>
      <c r="N31">
        <v>0</v>
      </c>
      <c r="O31" s="18">
        <v>1365913</v>
      </c>
      <c r="P31" s="18">
        <v>7874079</v>
      </c>
      <c r="Q31" s="18">
        <f t="shared" si="1"/>
        <v>-6508166</v>
      </c>
    </row>
    <row r="32" spans="1:17" hidden="1" outlineLevel="1" x14ac:dyDescent="0.25">
      <c r="A32" s="61">
        <v>223</v>
      </c>
      <c r="B32">
        <v>2</v>
      </c>
      <c r="C32">
        <v>62</v>
      </c>
      <c r="D32" t="s">
        <v>31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 s="5">
        <v>454769</v>
      </c>
      <c r="L32">
        <v>0</v>
      </c>
      <c r="M32" s="1">
        <v>454769</v>
      </c>
      <c r="N32">
        <v>0</v>
      </c>
      <c r="O32" s="18">
        <v>454769</v>
      </c>
      <c r="P32" s="18">
        <v>506352</v>
      </c>
      <c r="Q32" s="18">
        <f t="shared" si="1"/>
        <v>-51583</v>
      </c>
    </row>
    <row r="33" spans="1:17" hidden="1" outlineLevel="1" x14ac:dyDescent="0.25">
      <c r="A33" s="61">
        <v>224</v>
      </c>
      <c r="B33">
        <v>2</v>
      </c>
      <c r="C33">
        <v>65</v>
      </c>
      <c r="D33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4">
        <v>0</v>
      </c>
      <c r="L33">
        <v>0</v>
      </c>
      <c r="M33">
        <v>0</v>
      </c>
      <c r="N33">
        <v>0</v>
      </c>
      <c r="O33" s="18">
        <v>0</v>
      </c>
      <c r="P33" s="18">
        <v>200000</v>
      </c>
      <c r="Q33" s="18">
        <f t="shared" si="1"/>
        <v>-200000</v>
      </c>
    </row>
    <row r="34" spans="1:17" hidden="1" outlineLevel="1" x14ac:dyDescent="0.25">
      <c r="A34" s="61">
        <v>225</v>
      </c>
      <c r="B34">
        <v>2</v>
      </c>
      <c r="C34">
        <v>74</v>
      </c>
      <c r="D34" t="s">
        <v>33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4">
        <v>0</v>
      </c>
      <c r="L34">
        <v>0</v>
      </c>
      <c r="M34">
        <v>0</v>
      </c>
      <c r="N34">
        <v>0</v>
      </c>
      <c r="O34" s="18">
        <v>0</v>
      </c>
      <c r="P34" s="18">
        <v>0</v>
      </c>
      <c r="Q34" s="18">
        <f t="shared" si="1"/>
        <v>0</v>
      </c>
    </row>
    <row r="35" spans="1:17" hidden="1" outlineLevel="1" x14ac:dyDescent="0.25">
      <c r="A35" s="61">
        <v>226</v>
      </c>
      <c r="B35">
        <v>2</v>
      </c>
      <c r="C35">
        <v>75</v>
      </c>
      <c r="D35" t="s">
        <v>34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4">
        <v>0</v>
      </c>
      <c r="L35">
        <v>0</v>
      </c>
      <c r="M35">
        <v>0</v>
      </c>
      <c r="N35">
        <v>0</v>
      </c>
      <c r="O35" s="18">
        <v>0</v>
      </c>
      <c r="P35" s="18">
        <v>0</v>
      </c>
      <c r="Q35" s="18">
        <f t="shared" si="1"/>
        <v>0</v>
      </c>
    </row>
    <row r="36" spans="1:17" hidden="1" outlineLevel="1" x14ac:dyDescent="0.25">
      <c r="A36" s="61">
        <v>227</v>
      </c>
      <c r="B36">
        <v>2</v>
      </c>
      <c r="C36">
        <v>81</v>
      </c>
      <c r="D36" t="s">
        <v>35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5">
        <v>265395</v>
      </c>
      <c r="L36">
        <v>0</v>
      </c>
      <c r="M36" s="1">
        <v>265395</v>
      </c>
      <c r="N36">
        <v>0</v>
      </c>
      <c r="O36" s="18">
        <v>265395</v>
      </c>
      <c r="P36" s="18">
        <v>864606</v>
      </c>
      <c r="Q36" s="18">
        <f t="shared" si="1"/>
        <v>-599211</v>
      </c>
    </row>
    <row r="37" spans="1:17" s="2" customFormat="1" collapsed="1" x14ac:dyDescent="0.25">
      <c r="A37" s="60">
        <v>3</v>
      </c>
      <c r="B37" s="2">
        <v>4</v>
      </c>
      <c r="D37" s="2" t="s">
        <v>36</v>
      </c>
      <c r="E37" s="2">
        <v>0</v>
      </c>
      <c r="F37" s="2">
        <v>0</v>
      </c>
      <c r="G37" s="3">
        <v>-145239469</v>
      </c>
      <c r="H37" s="3">
        <v>-145239469</v>
      </c>
      <c r="I37" s="3">
        <v>652841191</v>
      </c>
      <c r="J37" s="2">
        <v>0</v>
      </c>
      <c r="K37" s="13">
        <v>369257844</v>
      </c>
      <c r="L37" s="2">
        <v>0</v>
      </c>
      <c r="M37" s="3">
        <v>1022099035</v>
      </c>
      <c r="N37" s="2">
        <v>0</v>
      </c>
      <c r="O37" s="19">
        <v>876859566</v>
      </c>
      <c r="P37" s="19">
        <v>891456486</v>
      </c>
      <c r="Q37" s="19">
        <f>O37-P37</f>
        <v>-14596920</v>
      </c>
    </row>
    <row r="38" spans="1:17" hidden="1" outlineLevel="1" x14ac:dyDescent="0.25">
      <c r="A38" s="61">
        <v>31</v>
      </c>
      <c r="B38">
        <v>4</v>
      </c>
      <c r="C38">
        <v>1</v>
      </c>
      <c r="D38" t="s">
        <v>37</v>
      </c>
      <c r="E38">
        <v>0</v>
      </c>
      <c r="F38">
        <v>0</v>
      </c>
      <c r="G38">
        <v>0</v>
      </c>
      <c r="H38">
        <v>0</v>
      </c>
      <c r="I38" s="1">
        <v>1069563</v>
      </c>
      <c r="J38">
        <v>0</v>
      </c>
      <c r="K38" s="4">
        <v>0</v>
      </c>
      <c r="L38">
        <v>0</v>
      </c>
      <c r="M38" s="1">
        <v>1069563</v>
      </c>
      <c r="N38">
        <v>0</v>
      </c>
      <c r="O38" s="18">
        <v>1069563</v>
      </c>
      <c r="P38" s="18">
        <v>1138921</v>
      </c>
      <c r="Q38" s="18">
        <f t="shared" ref="Q38:Q64" si="2">O38-P38</f>
        <v>-69358</v>
      </c>
    </row>
    <row r="39" spans="1:17" hidden="1" outlineLevel="1" x14ac:dyDescent="0.25">
      <c r="A39" s="61">
        <v>32</v>
      </c>
      <c r="B39">
        <v>4</v>
      </c>
      <c r="C39">
        <v>2</v>
      </c>
      <c r="D39" t="s">
        <v>38</v>
      </c>
      <c r="E39">
        <v>0</v>
      </c>
      <c r="F39">
        <v>0</v>
      </c>
      <c r="G39" s="1">
        <v>-12879917</v>
      </c>
      <c r="H39" s="1">
        <v>-12879917</v>
      </c>
      <c r="I39" s="1">
        <v>11665785</v>
      </c>
      <c r="J39">
        <v>0</v>
      </c>
      <c r="K39" s="5">
        <v>4039777</v>
      </c>
      <c r="L39">
        <v>0</v>
      </c>
      <c r="M39" s="1">
        <v>15705562</v>
      </c>
      <c r="N39">
        <v>0</v>
      </c>
      <c r="O39" s="18">
        <v>2825645</v>
      </c>
      <c r="P39" s="18">
        <v>7816113</v>
      </c>
      <c r="Q39" s="18">
        <f t="shared" si="2"/>
        <v>-4990468</v>
      </c>
    </row>
    <row r="40" spans="1:17" hidden="1" outlineLevel="1" x14ac:dyDescent="0.25">
      <c r="A40" s="61">
        <v>33</v>
      </c>
      <c r="B40">
        <v>4</v>
      </c>
      <c r="C40">
        <v>11</v>
      </c>
      <c r="D40" t="s">
        <v>39</v>
      </c>
      <c r="E40">
        <v>0</v>
      </c>
      <c r="F40">
        <v>0</v>
      </c>
      <c r="G40" s="1">
        <v>-8265887</v>
      </c>
      <c r="H40" s="1">
        <v>-8265887</v>
      </c>
      <c r="I40" s="1">
        <v>33392714</v>
      </c>
      <c r="J40">
        <v>0</v>
      </c>
      <c r="K40" s="5">
        <v>8159055</v>
      </c>
      <c r="L40">
        <v>0</v>
      </c>
      <c r="M40" s="1">
        <v>41551769</v>
      </c>
      <c r="N40">
        <v>0</v>
      </c>
      <c r="O40" s="18">
        <v>33285882</v>
      </c>
      <c r="P40" s="18">
        <v>33939785</v>
      </c>
      <c r="Q40" s="18">
        <f t="shared" si="2"/>
        <v>-653903</v>
      </c>
    </row>
    <row r="41" spans="1:17" hidden="1" outlineLevel="1" x14ac:dyDescent="0.25">
      <c r="A41" s="61">
        <v>34</v>
      </c>
      <c r="B41">
        <v>4</v>
      </c>
      <c r="C41">
        <v>12</v>
      </c>
      <c r="D41" t="s">
        <v>40</v>
      </c>
      <c r="E41">
        <v>0</v>
      </c>
      <c r="F41">
        <v>0</v>
      </c>
      <c r="G41" s="1">
        <v>-7893295</v>
      </c>
      <c r="H41" s="1">
        <v>-7893295</v>
      </c>
      <c r="I41" s="1">
        <v>31795459</v>
      </c>
      <c r="J41">
        <v>0</v>
      </c>
      <c r="K41" s="5">
        <v>8158310</v>
      </c>
      <c r="L41">
        <v>0</v>
      </c>
      <c r="M41" s="1">
        <v>39953769</v>
      </c>
      <c r="N41">
        <v>0</v>
      </c>
      <c r="O41" s="18">
        <v>32060474</v>
      </c>
      <c r="P41" s="18">
        <v>32599785</v>
      </c>
      <c r="Q41" s="18">
        <f t="shared" si="2"/>
        <v>-539311</v>
      </c>
    </row>
    <row r="42" spans="1:17" hidden="1" outlineLevel="1" x14ac:dyDescent="0.25">
      <c r="A42" s="61">
        <v>35</v>
      </c>
      <c r="B42">
        <v>4</v>
      </c>
      <c r="C42">
        <v>13</v>
      </c>
      <c r="D42" t="s">
        <v>41</v>
      </c>
      <c r="E42">
        <v>0</v>
      </c>
      <c r="F42">
        <v>0</v>
      </c>
      <c r="G42" s="1">
        <v>-8699497</v>
      </c>
      <c r="H42" s="1">
        <v>-8699497</v>
      </c>
      <c r="I42" s="1">
        <v>30208914</v>
      </c>
      <c r="J42">
        <v>0</v>
      </c>
      <c r="K42" s="5">
        <v>10125610</v>
      </c>
      <c r="L42">
        <v>0</v>
      </c>
      <c r="M42" s="1">
        <v>40334524</v>
      </c>
      <c r="N42">
        <v>0</v>
      </c>
      <c r="O42" s="18">
        <v>31635027</v>
      </c>
      <c r="P42" s="18">
        <v>34497862</v>
      </c>
      <c r="Q42" s="18">
        <f t="shared" si="2"/>
        <v>-2862835</v>
      </c>
    </row>
    <row r="43" spans="1:17" hidden="1" outlineLevel="1" x14ac:dyDescent="0.25">
      <c r="A43" s="61">
        <v>36</v>
      </c>
      <c r="B43">
        <v>4</v>
      </c>
      <c r="C43">
        <v>14</v>
      </c>
      <c r="D43" t="s">
        <v>42</v>
      </c>
      <c r="E43">
        <v>0</v>
      </c>
      <c r="F43">
        <v>0</v>
      </c>
      <c r="G43" s="1">
        <v>-12842388</v>
      </c>
      <c r="H43" s="1">
        <v>-12842388</v>
      </c>
      <c r="I43" s="1">
        <v>47691867</v>
      </c>
      <c r="J43">
        <v>0</v>
      </c>
      <c r="K43" s="5">
        <v>16079170</v>
      </c>
      <c r="L43">
        <v>0</v>
      </c>
      <c r="M43" s="1">
        <v>63771037</v>
      </c>
      <c r="N43">
        <v>0</v>
      </c>
      <c r="O43" s="18">
        <v>50928649</v>
      </c>
      <c r="P43" s="18">
        <v>51200510</v>
      </c>
      <c r="Q43" s="18">
        <f t="shared" si="2"/>
        <v>-271861</v>
      </c>
    </row>
    <row r="44" spans="1:17" hidden="1" outlineLevel="1" x14ac:dyDescent="0.25">
      <c r="A44" s="61">
        <v>37</v>
      </c>
      <c r="B44">
        <v>4</v>
      </c>
      <c r="C44">
        <v>15</v>
      </c>
      <c r="D44" t="s">
        <v>43</v>
      </c>
      <c r="E44">
        <v>0</v>
      </c>
      <c r="F44">
        <v>0</v>
      </c>
      <c r="G44" s="1">
        <v>-5631292</v>
      </c>
      <c r="H44" s="1">
        <v>-5631292</v>
      </c>
      <c r="I44" s="1">
        <v>17844732</v>
      </c>
      <c r="J44">
        <v>0</v>
      </c>
      <c r="K44" s="5">
        <v>13414235</v>
      </c>
      <c r="L44">
        <v>0</v>
      </c>
      <c r="M44" s="1">
        <v>31258967</v>
      </c>
      <c r="N44">
        <v>0</v>
      </c>
      <c r="O44" s="18">
        <v>25627675</v>
      </c>
      <c r="P44" s="18">
        <v>28270927</v>
      </c>
      <c r="Q44" s="18">
        <f t="shared" si="2"/>
        <v>-2643252</v>
      </c>
    </row>
    <row r="45" spans="1:17" hidden="1" outlineLevel="1" x14ac:dyDescent="0.25">
      <c r="A45" s="61">
        <v>38</v>
      </c>
      <c r="B45">
        <v>4</v>
      </c>
      <c r="C45">
        <v>16</v>
      </c>
      <c r="D45" t="s">
        <v>44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4">
        <v>0</v>
      </c>
      <c r="L45">
        <v>0</v>
      </c>
      <c r="M45">
        <v>0</v>
      </c>
      <c r="N45">
        <v>0</v>
      </c>
      <c r="O45" s="18">
        <v>0</v>
      </c>
      <c r="P45" s="18">
        <v>0</v>
      </c>
      <c r="Q45" s="18">
        <f t="shared" si="2"/>
        <v>0</v>
      </c>
    </row>
    <row r="46" spans="1:17" hidden="1" outlineLevel="1" x14ac:dyDescent="0.25">
      <c r="A46" s="61">
        <v>39</v>
      </c>
      <c r="B46">
        <v>4</v>
      </c>
      <c r="C46">
        <v>17</v>
      </c>
      <c r="D46" t="s">
        <v>231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5">
        <v>210751</v>
      </c>
      <c r="L46">
        <v>0</v>
      </c>
      <c r="M46" s="1">
        <v>210751</v>
      </c>
      <c r="N46">
        <v>0</v>
      </c>
      <c r="O46" s="18">
        <v>210751</v>
      </c>
      <c r="P46" s="18">
        <v>195939</v>
      </c>
      <c r="Q46" s="18">
        <f t="shared" si="2"/>
        <v>14812</v>
      </c>
    </row>
    <row r="47" spans="1:17" hidden="1" outlineLevel="1" x14ac:dyDescent="0.25">
      <c r="A47" s="61">
        <v>310</v>
      </c>
      <c r="B47">
        <v>4</v>
      </c>
      <c r="C47">
        <v>18</v>
      </c>
      <c r="D47" t="s">
        <v>232</v>
      </c>
      <c r="E47">
        <v>0</v>
      </c>
      <c r="F47">
        <v>0</v>
      </c>
      <c r="G47" s="1">
        <v>-9701858</v>
      </c>
      <c r="H47" s="1">
        <v>-9701858</v>
      </c>
      <c r="I47" s="1">
        <v>42983887</v>
      </c>
      <c r="J47">
        <v>0</v>
      </c>
      <c r="K47" s="5">
        <v>21649041</v>
      </c>
      <c r="L47">
        <v>0</v>
      </c>
      <c r="M47" s="1">
        <v>64632928</v>
      </c>
      <c r="N47">
        <v>0</v>
      </c>
      <c r="O47" s="18">
        <v>54931070</v>
      </c>
      <c r="P47" s="18">
        <v>57449607</v>
      </c>
      <c r="Q47" s="18">
        <f t="shared" si="2"/>
        <v>-2518537</v>
      </c>
    </row>
    <row r="48" spans="1:17" hidden="1" outlineLevel="1" x14ac:dyDescent="0.25">
      <c r="A48" s="61">
        <v>311</v>
      </c>
      <c r="B48">
        <v>4</v>
      </c>
      <c r="C48">
        <v>19</v>
      </c>
      <c r="D48" t="s">
        <v>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5">
        <v>23553917</v>
      </c>
      <c r="L48">
        <v>0</v>
      </c>
      <c r="M48" s="1">
        <v>23553917</v>
      </c>
      <c r="N48">
        <v>0</v>
      </c>
      <c r="O48" s="18">
        <v>23553917</v>
      </c>
      <c r="P48" s="18">
        <v>27258685</v>
      </c>
      <c r="Q48" s="18">
        <f t="shared" si="2"/>
        <v>-3704768</v>
      </c>
    </row>
    <row r="49" spans="1:17" hidden="1" outlineLevel="1" x14ac:dyDescent="0.25">
      <c r="A49" s="61">
        <v>312</v>
      </c>
      <c r="B49">
        <v>4</v>
      </c>
      <c r="C49">
        <v>20</v>
      </c>
      <c r="D49" t="s">
        <v>253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5">
        <v>116459</v>
      </c>
      <c r="L49">
        <v>0</v>
      </c>
      <c r="M49" s="1">
        <v>116459</v>
      </c>
      <c r="N49">
        <v>0</v>
      </c>
      <c r="O49" s="18">
        <v>116459</v>
      </c>
      <c r="P49" s="18">
        <v>0</v>
      </c>
      <c r="Q49" s="18">
        <f t="shared" si="2"/>
        <v>116459</v>
      </c>
    </row>
    <row r="50" spans="1:17" hidden="1" outlineLevel="1" x14ac:dyDescent="0.25">
      <c r="A50" s="61">
        <v>313</v>
      </c>
      <c r="B50">
        <v>4</v>
      </c>
      <c r="C50">
        <v>21</v>
      </c>
      <c r="D50" t="s">
        <v>46</v>
      </c>
      <c r="E50">
        <v>0</v>
      </c>
      <c r="F50">
        <v>0</v>
      </c>
      <c r="G50" s="1">
        <v>-14762781</v>
      </c>
      <c r="H50" s="1">
        <v>-14762781</v>
      </c>
      <c r="I50" s="1">
        <v>173242269</v>
      </c>
      <c r="J50">
        <v>0</v>
      </c>
      <c r="K50" s="5">
        <v>78263501</v>
      </c>
      <c r="L50">
        <v>0</v>
      </c>
      <c r="M50" s="1">
        <v>251505770</v>
      </c>
      <c r="N50">
        <v>0</v>
      </c>
      <c r="O50" s="18">
        <v>236742989</v>
      </c>
      <c r="P50" s="18">
        <v>235935258</v>
      </c>
      <c r="Q50" s="18">
        <f t="shared" si="2"/>
        <v>807731</v>
      </c>
    </row>
    <row r="51" spans="1:17" hidden="1" outlineLevel="1" x14ac:dyDescent="0.25">
      <c r="A51" s="61">
        <v>314</v>
      </c>
      <c r="B51">
        <v>4</v>
      </c>
      <c r="C51">
        <v>23</v>
      </c>
      <c r="D51" t="s">
        <v>47</v>
      </c>
      <c r="E51">
        <v>0</v>
      </c>
      <c r="F51">
        <v>0</v>
      </c>
      <c r="G51" s="1">
        <v>-20097329</v>
      </c>
      <c r="H51" s="1">
        <v>-20097329</v>
      </c>
      <c r="I51" s="1">
        <v>65427568</v>
      </c>
      <c r="J51">
        <v>0</v>
      </c>
      <c r="K51" s="5">
        <v>39200220</v>
      </c>
      <c r="L51">
        <v>0</v>
      </c>
      <c r="M51" s="1">
        <v>104627788</v>
      </c>
      <c r="N51">
        <v>0</v>
      </c>
      <c r="O51" s="18">
        <v>84530459</v>
      </c>
      <c r="P51" s="18">
        <v>90076124</v>
      </c>
      <c r="Q51" s="18">
        <f t="shared" si="2"/>
        <v>-5545665</v>
      </c>
    </row>
    <row r="52" spans="1:17" hidden="1" outlineLevel="1" x14ac:dyDescent="0.25">
      <c r="A52" s="61">
        <v>315</v>
      </c>
      <c r="B52">
        <v>4</v>
      </c>
      <c r="C52">
        <v>25</v>
      </c>
      <c r="D52" t="s">
        <v>48</v>
      </c>
      <c r="E52">
        <v>0</v>
      </c>
      <c r="F52">
        <v>0</v>
      </c>
      <c r="G52" s="1">
        <v>-19484213</v>
      </c>
      <c r="H52" s="1">
        <v>-19484213</v>
      </c>
      <c r="I52" s="1">
        <v>147339875</v>
      </c>
      <c r="J52">
        <v>0</v>
      </c>
      <c r="K52" s="5">
        <v>91799817</v>
      </c>
      <c r="L52">
        <v>0</v>
      </c>
      <c r="M52" s="1">
        <v>239139692</v>
      </c>
      <c r="N52">
        <v>0</v>
      </c>
      <c r="O52" s="18">
        <v>219655479</v>
      </c>
      <c r="P52" s="18">
        <v>220256540</v>
      </c>
      <c r="Q52" s="18">
        <f t="shared" si="2"/>
        <v>-601061</v>
      </c>
    </row>
    <row r="53" spans="1:17" hidden="1" outlineLevel="1" x14ac:dyDescent="0.25">
      <c r="A53" s="61">
        <v>316</v>
      </c>
      <c r="B53">
        <v>4</v>
      </c>
      <c r="C53">
        <v>27</v>
      </c>
      <c r="D53" t="s">
        <v>49</v>
      </c>
      <c r="E53">
        <v>0</v>
      </c>
      <c r="F53">
        <v>0</v>
      </c>
      <c r="G53" s="1">
        <v>-423296</v>
      </c>
      <c r="H53" s="1">
        <v>-423296</v>
      </c>
      <c r="I53">
        <v>0</v>
      </c>
      <c r="J53">
        <v>0</v>
      </c>
      <c r="K53" s="5">
        <v>20092741</v>
      </c>
      <c r="L53">
        <v>0</v>
      </c>
      <c r="M53" s="1">
        <v>20092741</v>
      </c>
      <c r="N53">
        <v>0</v>
      </c>
      <c r="O53" s="18">
        <v>19669445</v>
      </c>
      <c r="P53" s="18">
        <v>5884057</v>
      </c>
      <c r="Q53" s="18">
        <f t="shared" si="2"/>
        <v>13785388</v>
      </c>
    </row>
    <row r="54" spans="1:17" hidden="1" outlineLevel="1" x14ac:dyDescent="0.25">
      <c r="A54" s="61">
        <v>317</v>
      </c>
      <c r="B54">
        <v>4</v>
      </c>
      <c r="C54">
        <v>29</v>
      </c>
      <c r="D54" t="s">
        <v>50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s="5">
        <v>8635990</v>
      </c>
      <c r="L54">
        <v>0</v>
      </c>
      <c r="M54" s="1">
        <v>8635990</v>
      </c>
      <c r="N54">
        <v>0</v>
      </c>
      <c r="O54" s="18">
        <v>8635990</v>
      </c>
      <c r="P54" s="18">
        <v>9670074</v>
      </c>
      <c r="Q54" s="18">
        <f t="shared" si="2"/>
        <v>-1034084</v>
      </c>
    </row>
    <row r="55" spans="1:17" hidden="1" outlineLevel="1" x14ac:dyDescent="0.25">
      <c r="A55" s="61">
        <v>318</v>
      </c>
      <c r="B55">
        <v>4</v>
      </c>
      <c r="C55">
        <v>30</v>
      </c>
      <c r="D55" t="s">
        <v>51</v>
      </c>
      <c r="E55">
        <v>0</v>
      </c>
      <c r="F55">
        <v>0</v>
      </c>
      <c r="G55" s="1">
        <v>-7924497</v>
      </c>
      <c r="H55" s="1">
        <v>-7924497</v>
      </c>
      <c r="I55" s="1">
        <v>10525279</v>
      </c>
      <c r="J55">
        <v>0</v>
      </c>
      <c r="K55" s="5">
        <v>271757</v>
      </c>
      <c r="L55">
        <v>0</v>
      </c>
      <c r="M55" s="1">
        <v>10797036</v>
      </c>
      <c r="N55">
        <v>0</v>
      </c>
      <c r="O55" s="18">
        <v>2872539</v>
      </c>
      <c r="P55" s="18">
        <v>5303628</v>
      </c>
      <c r="Q55" s="18">
        <f t="shared" si="2"/>
        <v>-2431089</v>
      </c>
    </row>
    <row r="56" spans="1:17" hidden="1" outlineLevel="1" x14ac:dyDescent="0.25">
      <c r="A56" s="61">
        <v>319</v>
      </c>
      <c r="B56">
        <v>4</v>
      </c>
      <c r="C56">
        <v>31</v>
      </c>
      <c r="D56" t="s">
        <v>52</v>
      </c>
      <c r="E56">
        <v>0</v>
      </c>
      <c r="F56">
        <v>0</v>
      </c>
      <c r="G56" s="1">
        <v>-4702514</v>
      </c>
      <c r="H56" s="1">
        <v>-4702514</v>
      </c>
      <c r="I56" s="1">
        <v>4946190</v>
      </c>
      <c r="J56">
        <v>0</v>
      </c>
      <c r="K56" s="5">
        <v>14000</v>
      </c>
      <c r="L56">
        <v>0</v>
      </c>
      <c r="M56" s="1">
        <v>4960190</v>
      </c>
      <c r="N56">
        <v>0</v>
      </c>
      <c r="O56" s="18">
        <v>257676</v>
      </c>
      <c r="P56" s="18">
        <v>1547796</v>
      </c>
      <c r="Q56" s="18">
        <f t="shared" si="2"/>
        <v>-1290120</v>
      </c>
    </row>
    <row r="57" spans="1:17" hidden="1" outlineLevel="1" x14ac:dyDescent="0.25">
      <c r="A57" s="61">
        <v>320</v>
      </c>
      <c r="B57">
        <v>4</v>
      </c>
      <c r="C57">
        <v>32</v>
      </c>
      <c r="D57" t="s">
        <v>225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5">
        <v>3000000</v>
      </c>
      <c r="L57">
        <v>0</v>
      </c>
      <c r="M57" s="1">
        <v>3000000</v>
      </c>
      <c r="N57">
        <v>0</v>
      </c>
      <c r="O57" s="18">
        <v>3000000</v>
      </c>
      <c r="P57" s="18">
        <v>3000000</v>
      </c>
      <c r="Q57" s="18">
        <f t="shared" si="2"/>
        <v>0</v>
      </c>
    </row>
    <row r="58" spans="1:17" hidden="1" outlineLevel="1" x14ac:dyDescent="0.25">
      <c r="A58" s="61">
        <v>321</v>
      </c>
      <c r="B58">
        <v>4</v>
      </c>
      <c r="C58">
        <v>41</v>
      </c>
      <c r="D58" t="s">
        <v>53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5">
        <v>3693954</v>
      </c>
      <c r="L58">
        <v>0</v>
      </c>
      <c r="M58" s="1">
        <v>3693954</v>
      </c>
      <c r="N58">
        <v>0</v>
      </c>
      <c r="O58" s="18">
        <v>3693954</v>
      </c>
      <c r="P58" s="18">
        <v>3693954</v>
      </c>
      <c r="Q58" s="18">
        <f t="shared" si="2"/>
        <v>0</v>
      </c>
    </row>
    <row r="59" spans="1:17" hidden="1" outlineLevel="1" x14ac:dyDescent="0.25">
      <c r="A59" s="61">
        <v>322</v>
      </c>
      <c r="B59">
        <v>4</v>
      </c>
      <c r="C59">
        <v>42</v>
      </c>
      <c r="D59" t="s">
        <v>226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s="5">
        <v>7126707</v>
      </c>
      <c r="L59">
        <v>0</v>
      </c>
      <c r="M59" s="1">
        <v>7126707</v>
      </c>
      <c r="N59">
        <v>0</v>
      </c>
      <c r="O59" s="18">
        <v>7126707</v>
      </c>
      <c r="P59" s="18">
        <v>7126707</v>
      </c>
      <c r="Q59" s="18">
        <f t="shared" si="2"/>
        <v>0</v>
      </c>
    </row>
    <row r="60" spans="1:17" hidden="1" outlineLevel="1" x14ac:dyDescent="0.25">
      <c r="A60" s="61">
        <v>323</v>
      </c>
      <c r="B60">
        <v>4</v>
      </c>
      <c r="C60">
        <v>51</v>
      </c>
      <c r="D60" t="s">
        <v>54</v>
      </c>
      <c r="E60">
        <v>0</v>
      </c>
      <c r="F60">
        <v>0</v>
      </c>
      <c r="G60" s="1">
        <v>-11930705</v>
      </c>
      <c r="H60" s="1">
        <v>-11930705</v>
      </c>
      <c r="I60" s="1">
        <v>25392752</v>
      </c>
      <c r="J60">
        <v>0</v>
      </c>
      <c r="K60" s="5">
        <v>10839237</v>
      </c>
      <c r="L60">
        <v>0</v>
      </c>
      <c r="M60" s="1">
        <v>36231989</v>
      </c>
      <c r="N60">
        <v>0</v>
      </c>
      <c r="O60" s="18">
        <v>24301284</v>
      </c>
      <c r="P60" s="18">
        <v>24908092</v>
      </c>
      <c r="Q60" s="18">
        <f t="shared" si="2"/>
        <v>-606808</v>
      </c>
    </row>
    <row r="61" spans="1:17" hidden="1" outlineLevel="1" x14ac:dyDescent="0.25">
      <c r="A61" s="61">
        <v>324</v>
      </c>
      <c r="B61">
        <v>4</v>
      </c>
      <c r="C61">
        <v>52</v>
      </c>
      <c r="D61" t="s">
        <v>55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s="4">
        <v>0</v>
      </c>
      <c r="L61">
        <v>0</v>
      </c>
      <c r="M61">
        <v>0</v>
      </c>
      <c r="N61">
        <v>0</v>
      </c>
      <c r="O61" s="18">
        <v>0</v>
      </c>
      <c r="P61" s="18">
        <v>0</v>
      </c>
      <c r="Q61" s="18">
        <f t="shared" si="2"/>
        <v>0</v>
      </c>
    </row>
    <row r="62" spans="1:17" hidden="1" outlineLevel="1" x14ac:dyDescent="0.25">
      <c r="A62" s="61">
        <v>325</v>
      </c>
      <c r="B62">
        <v>4</v>
      </c>
      <c r="C62">
        <v>53</v>
      </c>
      <c r="D62" t="s">
        <v>56</v>
      </c>
      <c r="E62">
        <v>0</v>
      </c>
      <c r="F62">
        <v>0</v>
      </c>
      <c r="G62">
        <v>0</v>
      </c>
      <c r="H62">
        <v>0</v>
      </c>
      <c r="I62" s="1">
        <v>9314337</v>
      </c>
      <c r="J62">
        <v>0</v>
      </c>
      <c r="K62" s="5">
        <v>813595</v>
      </c>
      <c r="L62">
        <v>0</v>
      </c>
      <c r="M62" s="1">
        <v>10127932</v>
      </c>
      <c r="N62">
        <v>0</v>
      </c>
      <c r="O62" s="18">
        <v>10127932</v>
      </c>
      <c r="P62" s="18">
        <v>9001122</v>
      </c>
      <c r="Q62" s="18">
        <f t="shared" si="2"/>
        <v>1126810</v>
      </c>
    </row>
    <row r="63" spans="1:17" hidden="1" outlineLevel="1" x14ac:dyDescent="0.25">
      <c r="A63" s="61">
        <v>326</v>
      </c>
      <c r="B63">
        <v>4</v>
      </c>
      <c r="C63">
        <v>81</v>
      </c>
      <c r="D63" t="s">
        <v>35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4">
        <v>0</v>
      </c>
      <c r="L63">
        <v>0</v>
      </c>
      <c r="M63">
        <v>0</v>
      </c>
      <c r="N63">
        <v>0</v>
      </c>
      <c r="O63" s="18">
        <v>0</v>
      </c>
      <c r="P63" s="18">
        <v>685000</v>
      </c>
      <c r="Q63" s="18">
        <f t="shared" si="2"/>
        <v>-685000</v>
      </c>
    </row>
    <row r="64" spans="1:17" hidden="1" outlineLevel="1" x14ac:dyDescent="0.25">
      <c r="A64" s="61">
        <v>327</v>
      </c>
      <c r="B64">
        <v>4</v>
      </c>
      <c r="C64">
        <v>96</v>
      </c>
      <c r="D64" t="s">
        <v>249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4">
        <v>0</v>
      </c>
      <c r="L64">
        <v>0</v>
      </c>
      <c r="M64">
        <v>0</v>
      </c>
      <c r="N64">
        <v>0</v>
      </c>
      <c r="O64" s="18">
        <v>0</v>
      </c>
      <c r="P64" s="18">
        <v>0</v>
      </c>
      <c r="Q64" s="18">
        <f t="shared" si="2"/>
        <v>0</v>
      </c>
    </row>
    <row r="65" spans="1:17" s="2" customFormat="1" collapsed="1" x14ac:dyDescent="0.25">
      <c r="A65" s="60">
        <v>4</v>
      </c>
      <c r="B65" s="2">
        <v>5</v>
      </c>
      <c r="D65" s="2" t="s">
        <v>57</v>
      </c>
      <c r="E65" s="2">
        <v>0</v>
      </c>
      <c r="F65" s="2">
        <v>0</v>
      </c>
      <c r="G65" s="3">
        <v>-3159221</v>
      </c>
      <c r="H65" s="3">
        <v>-3159221</v>
      </c>
      <c r="I65" s="3">
        <v>13664852</v>
      </c>
      <c r="J65" s="2">
        <v>0</v>
      </c>
      <c r="K65" s="13">
        <v>22551643</v>
      </c>
      <c r="L65" s="2">
        <v>0</v>
      </c>
      <c r="M65" s="3">
        <v>36216495</v>
      </c>
      <c r="N65" s="2">
        <v>0</v>
      </c>
      <c r="O65" s="19">
        <v>33057274</v>
      </c>
      <c r="P65" s="19">
        <v>35519694</v>
      </c>
      <c r="Q65" s="19">
        <f>O65-P65</f>
        <v>-2462420</v>
      </c>
    </row>
    <row r="66" spans="1:17" hidden="1" outlineLevel="1" x14ac:dyDescent="0.25">
      <c r="A66" s="61">
        <v>41</v>
      </c>
      <c r="B66">
        <v>5</v>
      </c>
      <c r="C66">
        <v>1</v>
      </c>
      <c r="D66" t="s">
        <v>58</v>
      </c>
      <c r="E66">
        <v>0</v>
      </c>
      <c r="F66">
        <v>0</v>
      </c>
      <c r="G66">
        <v>0</v>
      </c>
      <c r="H66">
        <v>0</v>
      </c>
      <c r="I66" s="1">
        <v>366128</v>
      </c>
      <c r="J66">
        <v>0</v>
      </c>
      <c r="K66" s="5">
        <v>45880</v>
      </c>
      <c r="L66">
        <v>0</v>
      </c>
      <c r="M66" s="1">
        <v>412008</v>
      </c>
      <c r="N66">
        <v>0</v>
      </c>
      <c r="O66" s="18">
        <v>412008</v>
      </c>
      <c r="P66" s="18">
        <v>539798</v>
      </c>
      <c r="Q66" s="18">
        <f t="shared" ref="Q66:Q78" si="3">O66-P66</f>
        <v>-127790</v>
      </c>
    </row>
    <row r="67" spans="1:17" hidden="1" outlineLevel="1" x14ac:dyDescent="0.25">
      <c r="A67" s="61">
        <v>42</v>
      </c>
      <c r="B67">
        <v>5</v>
      </c>
      <c r="C67">
        <v>2</v>
      </c>
      <c r="D67" t="s">
        <v>59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s="5">
        <v>46240</v>
      </c>
      <c r="L67">
        <v>0</v>
      </c>
      <c r="M67" s="1">
        <v>46240</v>
      </c>
      <c r="N67">
        <v>0</v>
      </c>
      <c r="O67" s="18">
        <v>46240</v>
      </c>
      <c r="P67" s="18">
        <v>0</v>
      </c>
      <c r="Q67" s="18">
        <f t="shared" si="3"/>
        <v>46240</v>
      </c>
    </row>
    <row r="68" spans="1:17" hidden="1" outlineLevel="1" x14ac:dyDescent="0.25">
      <c r="A68" s="61">
        <v>43</v>
      </c>
      <c r="B68">
        <v>5</v>
      </c>
      <c r="C68">
        <v>3</v>
      </c>
      <c r="D68" t="s">
        <v>60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s="5">
        <v>124000</v>
      </c>
      <c r="L68">
        <v>0</v>
      </c>
      <c r="M68" s="1">
        <v>124000</v>
      </c>
      <c r="N68">
        <v>0</v>
      </c>
      <c r="O68" s="18">
        <v>124000</v>
      </c>
      <c r="P68" s="18">
        <v>235000</v>
      </c>
      <c r="Q68" s="18">
        <f t="shared" si="3"/>
        <v>-111000</v>
      </c>
    </row>
    <row r="69" spans="1:17" hidden="1" outlineLevel="1" x14ac:dyDescent="0.25">
      <c r="A69" s="61">
        <v>44</v>
      </c>
      <c r="B69">
        <v>5</v>
      </c>
      <c r="C69">
        <v>22</v>
      </c>
      <c r="D69" t="s">
        <v>61</v>
      </c>
      <c r="E69">
        <v>0</v>
      </c>
      <c r="F69">
        <v>0</v>
      </c>
      <c r="G69" s="1">
        <v>-945203</v>
      </c>
      <c r="H69" s="1">
        <v>-945203</v>
      </c>
      <c r="I69" s="1">
        <v>11258475</v>
      </c>
      <c r="J69">
        <v>0</v>
      </c>
      <c r="K69" s="5">
        <v>11513213</v>
      </c>
      <c r="L69">
        <v>0</v>
      </c>
      <c r="M69" s="1">
        <v>22771688</v>
      </c>
      <c r="N69">
        <v>0</v>
      </c>
      <c r="O69" s="18">
        <v>21826485</v>
      </c>
      <c r="P69" s="18">
        <v>22371716</v>
      </c>
      <c r="Q69" s="18">
        <f t="shared" si="3"/>
        <v>-545231</v>
      </c>
    </row>
    <row r="70" spans="1:17" hidden="1" outlineLevel="1" x14ac:dyDescent="0.25">
      <c r="A70" s="61">
        <v>45</v>
      </c>
      <c r="B70">
        <v>5</v>
      </c>
      <c r="C70">
        <v>31</v>
      </c>
      <c r="D70" t="s">
        <v>62</v>
      </c>
      <c r="E70">
        <v>0</v>
      </c>
      <c r="F70">
        <v>0</v>
      </c>
      <c r="G70" s="1">
        <v>-214018</v>
      </c>
      <c r="H70" s="1">
        <v>-214018</v>
      </c>
      <c r="I70" s="1">
        <v>2040249</v>
      </c>
      <c r="J70">
        <v>0</v>
      </c>
      <c r="K70" s="5">
        <v>1111358</v>
      </c>
      <c r="L70">
        <v>0</v>
      </c>
      <c r="M70" s="1">
        <v>3151607</v>
      </c>
      <c r="N70">
        <v>0</v>
      </c>
      <c r="O70" s="18">
        <v>2937589</v>
      </c>
      <c r="P70" s="18">
        <v>3199859</v>
      </c>
      <c r="Q70" s="18">
        <f t="shared" si="3"/>
        <v>-262270</v>
      </c>
    </row>
    <row r="71" spans="1:17" hidden="1" outlineLevel="1" x14ac:dyDescent="0.25">
      <c r="A71" s="61">
        <v>46</v>
      </c>
      <c r="B71">
        <v>5</v>
      </c>
      <c r="C71">
        <v>43</v>
      </c>
      <c r="D71" t="s">
        <v>63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4">
        <v>0</v>
      </c>
      <c r="L71">
        <v>0</v>
      </c>
      <c r="M71">
        <v>0</v>
      </c>
      <c r="N71">
        <v>0</v>
      </c>
      <c r="O71" s="18">
        <v>0</v>
      </c>
      <c r="P71" s="18">
        <v>0</v>
      </c>
      <c r="Q71" s="18">
        <f t="shared" si="3"/>
        <v>0</v>
      </c>
    </row>
    <row r="72" spans="1:17" hidden="1" outlineLevel="1" x14ac:dyDescent="0.25">
      <c r="A72" s="61">
        <v>47</v>
      </c>
      <c r="B72">
        <v>5</v>
      </c>
      <c r="C72">
        <v>51</v>
      </c>
      <c r="D72" t="s">
        <v>64</v>
      </c>
      <c r="E72">
        <v>0</v>
      </c>
      <c r="F72">
        <v>0</v>
      </c>
      <c r="G72" s="1">
        <v>-2000000</v>
      </c>
      <c r="H72" s="1">
        <v>-2000000</v>
      </c>
      <c r="I72">
        <v>0</v>
      </c>
      <c r="J72">
        <v>0</v>
      </c>
      <c r="K72" s="5">
        <v>100000</v>
      </c>
      <c r="L72">
        <v>0</v>
      </c>
      <c r="M72" s="1">
        <v>100000</v>
      </c>
      <c r="N72">
        <v>0</v>
      </c>
      <c r="O72" s="18">
        <v>-1900000</v>
      </c>
      <c r="P72" s="18">
        <v>-2000000</v>
      </c>
      <c r="Q72" s="18">
        <f t="shared" si="3"/>
        <v>100000</v>
      </c>
    </row>
    <row r="73" spans="1:17" hidden="1" outlineLevel="1" x14ac:dyDescent="0.25">
      <c r="A73" s="61">
        <v>48</v>
      </c>
      <c r="B73">
        <v>5</v>
      </c>
      <c r="C73">
        <v>52</v>
      </c>
      <c r="D73" t="s">
        <v>65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5">
        <v>250643</v>
      </c>
      <c r="L73">
        <v>0</v>
      </c>
      <c r="M73" s="1">
        <v>250643</v>
      </c>
      <c r="N73">
        <v>0</v>
      </c>
      <c r="O73" s="18">
        <v>250643</v>
      </c>
      <c r="P73" s="18">
        <v>617000</v>
      </c>
      <c r="Q73" s="18">
        <f t="shared" si="3"/>
        <v>-366357</v>
      </c>
    </row>
    <row r="74" spans="1:17" hidden="1" outlineLevel="1" x14ac:dyDescent="0.25">
      <c r="A74" s="61">
        <v>49</v>
      </c>
      <c r="B74">
        <v>5</v>
      </c>
      <c r="C74">
        <v>72</v>
      </c>
      <c r="D74" t="s">
        <v>66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s="4">
        <v>0</v>
      </c>
      <c r="L74">
        <v>0</v>
      </c>
      <c r="M74">
        <v>0</v>
      </c>
      <c r="N74">
        <v>0</v>
      </c>
      <c r="O74" s="18">
        <v>0</v>
      </c>
      <c r="P74" s="18">
        <v>0</v>
      </c>
      <c r="Q74" s="18">
        <f t="shared" si="3"/>
        <v>0</v>
      </c>
    </row>
    <row r="75" spans="1:17" hidden="1" outlineLevel="1" x14ac:dyDescent="0.25">
      <c r="A75" s="61">
        <v>410</v>
      </c>
      <c r="B75">
        <v>5</v>
      </c>
      <c r="C75">
        <v>73</v>
      </c>
      <c r="D75" t="s">
        <v>67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 s="5">
        <v>1768348</v>
      </c>
      <c r="L75">
        <v>0</v>
      </c>
      <c r="M75" s="1">
        <v>1768348</v>
      </c>
      <c r="N75">
        <v>0</v>
      </c>
      <c r="O75" s="18">
        <v>1768348</v>
      </c>
      <c r="P75" s="18">
        <v>2273000</v>
      </c>
      <c r="Q75" s="18">
        <f t="shared" si="3"/>
        <v>-504652</v>
      </c>
    </row>
    <row r="76" spans="1:17" hidden="1" outlineLevel="1" x14ac:dyDescent="0.25">
      <c r="A76" s="61">
        <v>411</v>
      </c>
      <c r="B76">
        <v>5</v>
      </c>
      <c r="C76">
        <v>74</v>
      </c>
      <c r="D76" t="s">
        <v>68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s="5">
        <v>175000</v>
      </c>
      <c r="L76">
        <v>0</v>
      </c>
      <c r="M76" s="1">
        <v>175000</v>
      </c>
      <c r="N76">
        <v>0</v>
      </c>
      <c r="O76" s="18">
        <v>175000</v>
      </c>
      <c r="P76" s="18">
        <v>0</v>
      </c>
      <c r="Q76" s="18">
        <f t="shared" si="3"/>
        <v>175000</v>
      </c>
    </row>
    <row r="77" spans="1:17" hidden="1" outlineLevel="1" x14ac:dyDescent="0.25">
      <c r="A77" s="61">
        <v>412</v>
      </c>
      <c r="B77">
        <v>5</v>
      </c>
      <c r="C77">
        <v>79</v>
      </c>
      <c r="D77" t="s">
        <v>69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s="5">
        <v>133640</v>
      </c>
      <c r="L77">
        <v>0</v>
      </c>
      <c r="M77" s="1">
        <v>133640</v>
      </c>
      <c r="N77">
        <v>0</v>
      </c>
      <c r="O77" s="18">
        <v>133640</v>
      </c>
      <c r="P77" s="18">
        <v>800000</v>
      </c>
      <c r="Q77" s="18">
        <f t="shared" si="3"/>
        <v>-666360</v>
      </c>
    </row>
    <row r="78" spans="1:17" hidden="1" outlineLevel="1" x14ac:dyDescent="0.25">
      <c r="A78" s="61">
        <v>413</v>
      </c>
      <c r="B78">
        <v>5</v>
      </c>
      <c r="C78">
        <v>88</v>
      </c>
      <c r="D78" t="s">
        <v>70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s="5">
        <v>7283321</v>
      </c>
      <c r="L78">
        <v>0</v>
      </c>
      <c r="M78" s="1">
        <v>7283321</v>
      </c>
      <c r="N78">
        <v>0</v>
      </c>
      <c r="O78" s="18">
        <v>7283321</v>
      </c>
      <c r="P78" s="18">
        <v>7483321</v>
      </c>
      <c r="Q78" s="18">
        <f t="shared" si="3"/>
        <v>-200000</v>
      </c>
    </row>
    <row r="79" spans="1:17" s="2" customFormat="1" collapsed="1" x14ac:dyDescent="0.25">
      <c r="A79" s="60">
        <v>5</v>
      </c>
      <c r="B79" s="2">
        <v>6</v>
      </c>
      <c r="D79" s="2" t="s">
        <v>71</v>
      </c>
      <c r="E79" s="2">
        <v>0</v>
      </c>
      <c r="F79" s="2">
        <v>0</v>
      </c>
      <c r="G79" s="3">
        <v>-114941619</v>
      </c>
      <c r="H79" s="3">
        <v>-114941619</v>
      </c>
      <c r="I79" s="3">
        <v>63897604</v>
      </c>
      <c r="J79" s="2">
        <v>0</v>
      </c>
      <c r="K79" s="13">
        <v>231683328</v>
      </c>
      <c r="L79" s="2">
        <v>0</v>
      </c>
      <c r="M79" s="3">
        <v>295580932</v>
      </c>
      <c r="N79" s="2">
        <v>0</v>
      </c>
      <c r="O79" s="19">
        <v>180639313</v>
      </c>
      <c r="P79" s="19">
        <v>180154401</v>
      </c>
      <c r="Q79" s="19">
        <f>O79-P79</f>
        <v>484912</v>
      </c>
    </row>
    <row r="80" spans="1:17" hidden="1" outlineLevel="1" x14ac:dyDescent="0.25">
      <c r="A80" s="61">
        <v>51</v>
      </c>
      <c r="B80">
        <v>6</v>
      </c>
      <c r="C80">
        <v>1</v>
      </c>
      <c r="D80" t="s">
        <v>72</v>
      </c>
      <c r="E80">
        <v>0</v>
      </c>
      <c r="F80">
        <v>0</v>
      </c>
      <c r="G80">
        <v>0</v>
      </c>
      <c r="H80">
        <v>0</v>
      </c>
      <c r="I80" s="1">
        <v>476583</v>
      </c>
      <c r="J80">
        <v>0</v>
      </c>
      <c r="K80" s="5">
        <v>1015037</v>
      </c>
      <c r="L80">
        <v>0</v>
      </c>
      <c r="M80" s="1">
        <v>1491620</v>
      </c>
      <c r="N80">
        <v>0</v>
      </c>
      <c r="O80" s="18">
        <v>1491620</v>
      </c>
      <c r="P80" s="18">
        <v>1623420</v>
      </c>
      <c r="Q80" s="18">
        <f t="shared" ref="Q80:Q97" si="4">O80-P80</f>
        <v>-131800</v>
      </c>
    </row>
    <row r="81" spans="1:17" hidden="1" outlineLevel="1" x14ac:dyDescent="0.25">
      <c r="A81" s="61">
        <v>52</v>
      </c>
      <c r="B81">
        <v>6</v>
      </c>
      <c r="C81">
        <v>2</v>
      </c>
      <c r="D81" t="s">
        <v>294</v>
      </c>
      <c r="E81">
        <v>0</v>
      </c>
      <c r="F81">
        <v>0</v>
      </c>
      <c r="G81" s="1">
        <v>-7786080</v>
      </c>
      <c r="H81" s="1">
        <v>-7786080</v>
      </c>
      <c r="I81" s="1">
        <v>9415050</v>
      </c>
      <c r="J81">
        <v>0</v>
      </c>
      <c r="K81" s="5">
        <v>2852870</v>
      </c>
      <c r="L81">
        <v>0</v>
      </c>
      <c r="M81" s="1">
        <v>12267920</v>
      </c>
      <c r="N81">
        <v>0</v>
      </c>
      <c r="O81" s="18">
        <v>4481840</v>
      </c>
      <c r="P81" s="18">
        <v>6527806</v>
      </c>
      <c r="Q81" s="18">
        <f t="shared" si="4"/>
        <v>-2045966</v>
      </c>
    </row>
    <row r="82" spans="1:17" hidden="1" outlineLevel="1" x14ac:dyDescent="0.25">
      <c r="A82" s="61">
        <v>53</v>
      </c>
      <c r="B82">
        <v>6</v>
      </c>
      <c r="C82">
        <v>24</v>
      </c>
      <c r="D82" t="s">
        <v>73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 s="4">
        <v>0</v>
      </c>
      <c r="L82">
        <v>0</v>
      </c>
      <c r="M82">
        <v>0</v>
      </c>
      <c r="N82">
        <v>0</v>
      </c>
      <c r="O82" s="18">
        <v>0</v>
      </c>
      <c r="P82" s="18">
        <v>150630</v>
      </c>
      <c r="Q82" s="18">
        <f t="shared" si="4"/>
        <v>-150630</v>
      </c>
    </row>
    <row r="83" spans="1:17" hidden="1" outlineLevel="1" x14ac:dyDescent="0.25">
      <c r="A83" s="61">
        <v>54</v>
      </c>
      <c r="B83">
        <v>6</v>
      </c>
      <c r="C83">
        <v>26</v>
      </c>
      <c r="D83" t="s">
        <v>222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s="5">
        <v>378987</v>
      </c>
      <c r="L83">
        <v>0</v>
      </c>
      <c r="M83" s="1">
        <v>378987</v>
      </c>
      <c r="N83">
        <v>0</v>
      </c>
      <c r="O83" s="18">
        <v>378987</v>
      </c>
      <c r="P83" s="18">
        <v>378987</v>
      </c>
      <c r="Q83" s="18">
        <f t="shared" si="4"/>
        <v>0</v>
      </c>
    </row>
    <row r="84" spans="1:17" hidden="1" outlineLevel="1" x14ac:dyDescent="0.25">
      <c r="A84" s="61">
        <v>55</v>
      </c>
      <c r="B84">
        <v>6</v>
      </c>
      <c r="C84">
        <v>27</v>
      </c>
      <c r="D84" t="s">
        <v>74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s="5">
        <v>79360</v>
      </c>
      <c r="L84">
        <v>0</v>
      </c>
      <c r="M84" s="1">
        <v>79360</v>
      </c>
      <c r="N84">
        <v>0</v>
      </c>
      <c r="O84" s="18">
        <v>79360</v>
      </c>
      <c r="P84" s="18">
        <v>483126</v>
      </c>
      <c r="Q84" s="18">
        <f t="shared" si="4"/>
        <v>-403766</v>
      </c>
    </row>
    <row r="85" spans="1:17" hidden="1" outlineLevel="1" x14ac:dyDescent="0.25">
      <c r="A85" s="61">
        <v>56</v>
      </c>
      <c r="B85">
        <v>6</v>
      </c>
      <c r="C85">
        <v>31</v>
      </c>
      <c r="D85" t="s">
        <v>75</v>
      </c>
      <c r="E85">
        <v>0</v>
      </c>
      <c r="F85">
        <v>0</v>
      </c>
      <c r="G85" s="1">
        <v>-149000</v>
      </c>
      <c r="H85" s="1">
        <v>-149000</v>
      </c>
      <c r="I85" s="1">
        <v>5553565</v>
      </c>
      <c r="J85">
        <v>0</v>
      </c>
      <c r="K85" s="5">
        <v>5565854</v>
      </c>
      <c r="L85">
        <v>0</v>
      </c>
      <c r="M85" s="1">
        <v>11119419</v>
      </c>
      <c r="N85">
        <v>0</v>
      </c>
      <c r="O85" s="18">
        <v>10970419</v>
      </c>
      <c r="P85" s="18">
        <v>11647955</v>
      </c>
      <c r="Q85" s="18">
        <f t="shared" si="4"/>
        <v>-677536</v>
      </c>
    </row>
    <row r="86" spans="1:17" hidden="1" outlineLevel="1" x14ac:dyDescent="0.25">
      <c r="A86" s="61">
        <v>57</v>
      </c>
      <c r="B86">
        <v>6</v>
      </c>
      <c r="C86">
        <v>51</v>
      </c>
      <c r="D86" t="s">
        <v>76</v>
      </c>
      <c r="E86">
        <v>0</v>
      </c>
      <c r="F86">
        <v>0</v>
      </c>
      <c r="G86" s="1">
        <v>-49499901</v>
      </c>
      <c r="H86" s="1">
        <v>-49499901</v>
      </c>
      <c r="I86" s="1">
        <v>21942662</v>
      </c>
      <c r="J86">
        <v>0</v>
      </c>
      <c r="K86" s="5">
        <v>53266628</v>
      </c>
      <c r="L86">
        <v>0</v>
      </c>
      <c r="M86" s="1">
        <v>75209290</v>
      </c>
      <c r="N86">
        <v>0</v>
      </c>
      <c r="O86" s="18">
        <v>25709389</v>
      </c>
      <c r="P86" s="18">
        <v>19442429</v>
      </c>
      <c r="Q86" s="18">
        <f t="shared" si="4"/>
        <v>6266960</v>
      </c>
    </row>
    <row r="87" spans="1:17" hidden="1" outlineLevel="1" x14ac:dyDescent="0.25">
      <c r="A87" s="61">
        <v>58</v>
      </c>
      <c r="B87">
        <v>6</v>
      </c>
      <c r="C87">
        <v>58</v>
      </c>
      <c r="D87" t="s">
        <v>77</v>
      </c>
      <c r="E87">
        <v>0</v>
      </c>
      <c r="F87">
        <v>0</v>
      </c>
      <c r="G87" s="1">
        <v>-45798838</v>
      </c>
      <c r="H87" s="1">
        <v>-45798838</v>
      </c>
      <c r="I87" s="1">
        <v>26439515</v>
      </c>
      <c r="J87">
        <v>0</v>
      </c>
      <c r="K87" s="5">
        <v>54710107</v>
      </c>
      <c r="L87">
        <v>0</v>
      </c>
      <c r="M87" s="1">
        <v>81149622</v>
      </c>
      <c r="N87">
        <v>0</v>
      </c>
      <c r="O87" s="18">
        <v>35350784</v>
      </c>
      <c r="P87" s="18">
        <v>39255457</v>
      </c>
      <c r="Q87" s="18">
        <f t="shared" si="4"/>
        <v>-3904673</v>
      </c>
    </row>
    <row r="88" spans="1:17" hidden="1" outlineLevel="1" x14ac:dyDescent="0.25">
      <c r="A88" s="61">
        <v>59</v>
      </c>
      <c r="B88">
        <v>6</v>
      </c>
      <c r="C88">
        <v>59</v>
      </c>
      <c r="D88" t="s">
        <v>295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s="5">
        <v>379665</v>
      </c>
      <c r="L88">
        <v>0</v>
      </c>
      <c r="M88" s="1">
        <v>379665</v>
      </c>
      <c r="N88">
        <v>0</v>
      </c>
      <c r="O88" s="18">
        <v>379665</v>
      </c>
      <c r="P88" s="18">
        <v>379665</v>
      </c>
      <c r="Q88" s="18">
        <f t="shared" si="4"/>
        <v>0</v>
      </c>
    </row>
    <row r="89" spans="1:17" hidden="1" outlineLevel="1" x14ac:dyDescent="0.25">
      <c r="A89" s="61">
        <v>510</v>
      </c>
      <c r="B89">
        <v>6</v>
      </c>
      <c r="C89">
        <v>61</v>
      </c>
      <c r="D89" t="s">
        <v>78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s="5">
        <v>1156201</v>
      </c>
      <c r="L89">
        <v>0</v>
      </c>
      <c r="M89" s="1">
        <v>1156201</v>
      </c>
      <c r="N89">
        <v>0</v>
      </c>
      <c r="O89" s="18">
        <v>1156201</v>
      </c>
      <c r="P89" s="18">
        <v>1015838</v>
      </c>
      <c r="Q89" s="18">
        <f t="shared" si="4"/>
        <v>140363</v>
      </c>
    </row>
    <row r="90" spans="1:17" hidden="1" outlineLevel="1" x14ac:dyDescent="0.25">
      <c r="A90" s="61">
        <v>511</v>
      </c>
      <c r="B90">
        <v>6</v>
      </c>
      <c r="C90">
        <v>62</v>
      </c>
      <c r="D90" t="s">
        <v>79</v>
      </c>
      <c r="E90">
        <v>0</v>
      </c>
      <c r="F90">
        <v>0</v>
      </c>
      <c r="G90" s="1">
        <v>-11707800</v>
      </c>
      <c r="H90" s="1">
        <v>-11707800</v>
      </c>
      <c r="I90">
        <v>0</v>
      </c>
      <c r="J90">
        <v>0</v>
      </c>
      <c r="K90" s="5">
        <v>11103658</v>
      </c>
      <c r="L90">
        <v>0</v>
      </c>
      <c r="M90" s="1">
        <v>11103658</v>
      </c>
      <c r="N90">
        <v>0</v>
      </c>
      <c r="O90" s="18">
        <v>-604142</v>
      </c>
      <c r="P90" s="18">
        <v>-252976</v>
      </c>
      <c r="Q90" s="18">
        <f t="shared" si="4"/>
        <v>-351166</v>
      </c>
    </row>
    <row r="91" spans="1:17" hidden="1" outlineLevel="1" x14ac:dyDescent="0.25">
      <c r="A91" s="61">
        <v>512</v>
      </c>
      <c r="B91">
        <v>6</v>
      </c>
      <c r="C91">
        <v>81</v>
      </c>
      <c r="D91" t="s">
        <v>80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5">
        <v>72189142</v>
      </c>
      <c r="L91">
        <v>0</v>
      </c>
      <c r="M91" s="1">
        <v>72189142</v>
      </c>
      <c r="N91">
        <v>0</v>
      </c>
      <c r="O91" s="18">
        <v>72189142</v>
      </c>
      <c r="P91" s="18">
        <v>70586105</v>
      </c>
      <c r="Q91" s="18">
        <f t="shared" si="4"/>
        <v>1603037</v>
      </c>
    </row>
    <row r="92" spans="1:17" hidden="1" outlineLevel="1" x14ac:dyDescent="0.25">
      <c r="A92" s="61">
        <v>513</v>
      </c>
      <c r="B92">
        <v>6</v>
      </c>
      <c r="C92">
        <v>82</v>
      </c>
      <c r="D92" t="s">
        <v>250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 s="5">
        <v>10071973</v>
      </c>
      <c r="L92">
        <v>0</v>
      </c>
      <c r="M92" s="1">
        <v>10071973</v>
      </c>
      <c r="N92">
        <v>0</v>
      </c>
      <c r="O92" s="18">
        <v>10071973</v>
      </c>
      <c r="P92" s="18">
        <v>8144741</v>
      </c>
      <c r="Q92" s="18">
        <f t="shared" si="4"/>
        <v>1927232</v>
      </c>
    </row>
    <row r="93" spans="1:17" hidden="1" outlineLevel="1" x14ac:dyDescent="0.25">
      <c r="A93" s="61">
        <v>514</v>
      </c>
      <c r="B93">
        <v>6</v>
      </c>
      <c r="C93">
        <v>84</v>
      </c>
      <c r="D93" t="s">
        <v>81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s="5">
        <v>851290</v>
      </c>
      <c r="L93">
        <v>0</v>
      </c>
      <c r="M93" s="1">
        <v>851290</v>
      </c>
      <c r="N93">
        <v>0</v>
      </c>
      <c r="O93" s="18">
        <v>851290</v>
      </c>
      <c r="P93" s="18">
        <v>1105584</v>
      </c>
      <c r="Q93" s="18">
        <f t="shared" si="4"/>
        <v>-254294</v>
      </c>
    </row>
    <row r="94" spans="1:17" hidden="1" outlineLevel="1" x14ac:dyDescent="0.25">
      <c r="A94" s="61">
        <v>515</v>
      </c>
      <c r="B94">
        <v>6</v>
      </c>
      <c r="C94">
        <v>85</v>
      </c>
      <c r="D94" t="s">
        <v>82</v>
      </c>
      <c r="E94">
        <v>0</v>
      </c>
      <c r="F94">
        <v>0</v>
      </c>
      <c r="G94">
        <v>0</v>
      </c>
      <c r="H94">
        <v>0</v>
      </c>
      <c r="I94" s="1">
        <v>70229</v>
      </c>
      <c r="J94">
        <v>0</v>
      </c>
      <c r="K94" s="5">
        <v>735147</v>
      </c>
      <c r="L94">
        <v>0</v>
      </c>
      <c r="M94" s="1">
        <v>805376</v>
      </c>
      <c r="N94">
        <v>0</v>
      </c>
      <c r="O94" s="18">
        <v>805376</v>
      </c>
      <c r="P94" s="18">
        <v>821826</v>
      </c>
      <c r="Q94" s="18">
        <f t="shared" si="4"/>
        <v>-16450</v>
      </c>
    </row>
    <row r="95" spans="1:17" hidden="1" outlineLevel="1" x14ac:dyDescent="0.25">
      <c r="A95" s="61">
        <v>516</v>
      </c>
      <c r="B95">
        <v>6</v>
      </c>
      <c r="C95">
        <v>86</v>
      </c>
      <c r="D95" t="s">
        <v>83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s="5">
        <v>8158769</v>
      </c>
      <c r="L95">
        <v>0</v>
      </c>
      <c r="M95" s="1">
        <v>8158769</v>
      </c>
      <c r="N95">
        <v>0</v>
      </c>
      <c r="O95" s="18">
        <v>8158769</v>
      </c>
      <c r="P95" s="18">
        <v>7467808</v>
      </c>
      <c r="Q95" s="18">
        <f t="shared" si="4"/>
        <v>690961</v>
      </c>
    </row>
    <row r="96" spans="1:17" hidden="1" outlineLevel="1" x14ac:dyDescent="0.25">
      <c r="A96" s="61">
        <v>517</v>
      </c>
      <c r="B96">
        <v>6</v>
      </c>
      <c r="C96">
        <v>87</v>
      </c>
      <c r="D96" t="s">
        <v>84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 s="4">
        <v>0</v>
      </c>
      <c r="L96">
        <v>0</v>
      </c>
      <c r="M96">
        <v>0</v>
      </c>
      <c r="N96">
        <v>0</v>
      </c>
      <c r="O96" s="18">
        <v>0</v>
      </c>
      <c r="P96" s="18">
        <v>876708</v>
      </c>
      <c r="Q96" s="18">
        <f t="shared" si="4"/>
        <v>-876708</v>
      </c>
    </row>
    <row r="97" spans="1:17" hidden="1" outlineLevel="1" x14ac:dyDescent="0.25">
      <c r="A97" s="61">
        <v>518</v>
      </c>
      <c r="B97">
        <v>6</v>
      </c>
      <c r="C97">
        <v>89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s="5">
        <v>9168640</v>
      </c>
      <c r="L97">
        <v>0</v>
      </c>
      <c r="M97" s="1">
        <v>9168640</v>
      </c>
      <c r="N97">
        <v>0</v>
      </c>
      <c r="O97" s="18">
        <v>9168640</v>
      </c>
      <c r="P97" s="18">
        <v>10499292</v>
      </c>
      <c r="Q97" s="18">
        <f t="shared" si="4"/>
        <v>-1330652</v>
      </c>
    </row>
    <row r="98" spans="1:17" s="2" customFormat="1" collapsed="1" x14ac:dyDescent="0.25">
      <c r="A98" s="60">
        <v>6</v>
      </c>
      <c r="B98" s="2">
        <v>7</v>
      </c>
      <c r="D98" s="2" t="s">
        <v>85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3">
        <v>800001</v>
      </c>
      <c r="K98" s="13">
        <v>16106150</v>
      </c>
      <c r="L98" s="2">
        <v>0</v>
      </c>
      <c r="M98" s="3">
        <v>16906151</v>
      </c>
      <c r="N98" s="2">
        <v>0</v>
      </c>
      <c r="O98" s="19">
        <v>16906151</v>
      </c>
      <c r="P98" s="19">
        <v>17375101</v>
      </c>
      <c r="Q98" s="19">
        <f>O98-P98</f>
        <v>-468950</v>
      </c>
    </row>
    <row r="99" spans="1:17" hidden="1" outlineLevel="1" x14ac:dyDescent="0.25">
      <c r="A99" s="61">
        <v>61</v>
      </c>
      <c r="B99">
        <v>7</v>
      </c>
      <c r="C99">
        <v>21</v>
      </c>
      <c r="D99" t="s">
        <v>86</v>
      </c>
      <c r="E99">
        <v>0</v>
      </c>
      <c r="F99">
        <v>0</v>
      </c>
      <c r="G99">
        <v>0</v>
      </c>
      <c r="H99">
        <v>0</v>
      </c>
      <c r="I99">
        <v>0</v>
      </c>
      <c r="J99" s="1">
        <v>800001</v>
      </c>
      <c r="K99" s="5">
        <v>15301365</v>
      </c>
      <c r="L99">
        <v>0</v>
      </c>
      <c r="M99" s="1">
        <v>16101366</v>
      </c>
      <c r="N99">
        <v>0</v>
      </c>
      <c r="O99" s="18">
        <v>16101366</v>
      </c>
      <c r="P99" s="18">
        <v>16350601</v>
      </c>
      <c r="Q99" s="18">
        <f t="shared" ref="Q99:Q101" si="5">O99-P99</f>
        <v>-249235</v>
      </c>
    </row>
    <row r="100" spans="1:17" hidden="1" outlineLevel="1" x14ac:dyDescent="0.25">
      <c r="A100" s="61">
        <v>62</v>
      </c>
      <c r="B100">
        <v>7</v>
      </c>
      <c r="C100">
        <v>41</v>
      </c>
      <c r="D100" t="s">
        <v>87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 s="4">
        <v>0</v>
      </c>
      <c r="L100">
        <v>0</v>
      </c>
      <c r="M100">
        <v>0</v>
      </c>
      <c r="N100">
        <v>0</v>
      </c>
      <c r="O100" s="18">
        <v>0</v>
      </c>
      <c r="P100" s="18">
        <v>79500</v>
      </c>
      <c r="Q100" s="18">
        <f t="shared" si="5"/>
        <v>-79500</v>
      </c>
    </row>
    <row r="101" spans="1:17" hidden="1" outlineLevel="1" x14ac:dyDescent="0.25">
      <c r="A101" s="61">
        <v>63</v>
      </c>
      <c r="B101">
        <v>7</v>
      </c>
      <c r="C101">
        <v>83</v>
      </c>
      <c r="D101" t="s">
        <v>84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 s="5">
        <v>804785</v>
      </c>
      <c r="L101">
        <v>0</v>
      </c>
      <c r="M101" s="1">
        <v>804785</v>
      </c>
      <c r="N101">
        <v>0</v>
      </c>
      <c r="O101" s="18">
        <v>804785</v>
      </c>
      <c r="P101" s="18">
        <v>945000</v>
      </c>
      <c r="Q101" s="18">
        <f t="shared" si="5"/>
        <v>-140215</v>
      </c>
    </row>
    <row r="102" spans="1:17" s="2" customFormat="1" collapsed="1" x14ac:dyDescent="0.25">
      <c r="A102" s="60">
        <v>7</v>
      </c>
      <c r="B102" s="2">
        <v>8</v>
      </c>
      <c r="D102" s="2" t="s">
        <v>88</v>
      </c>
      <c r="E102" s="2">
        <v>0</v>
      </c>
      <c r="F102" s="2">
        <v>0</v>
      </c>
      <c r="G102" s="3">
        <v>-20232562</v>
      </c>
      <c r="H102" s="3">
        <v>-20232562</v>
      </c>
      <c r="I102" s="3">
        <v>1227327</v>
      </c>
      <c r="J102" s="2">
        <v>0</v>
      </c>
      <c r="K102" s="13">
        <v>25339876</v>
      </c>
      <c r="L102" s="2">
        <v>0</v>
      </c>
      <c r="M102" s="3">
        <v>26567203</v>
      </c>
      <c r="N102" s="2">
        <v>0</v>
      </c>
      <c r="O102" s="19">
        <v>6334641</v>
      </c>
      <c r="P102" s="19">
        <v>4890951</v>
      </c>
      <c r="Q102" s="19">
        <f>O102-P102</f>
        <v>1443690</v>
      </c>
    </row>
    <row r="103" spans="1:17" hidden="1" outlineLevel="1" x14ac:dyDescent="0.25">
      <c r="A103" s="61">
        <v>71</v>
      </c>
      <c r="B103">
        <v>8</v>
      </c>
      <c r="C103">
        <v>11</v>
      </c>
      <c r="D103" t="s">
        <v>89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4">
        <v>0</v>
      </c>
      <c r="L103">
        <v>0</v>
      </c>
      <c r="M103">
        <v>0</v>
      </c>
      <c r="N103">
        <v>0</v>
      </c>
      <c r="O103" s="18">
        <v>0</v>
      </c>
      <c r="P103" s="18">
        <v>0</v>
      </c>
      <c r="Q103" s="18">
        <f t="shared" ref="Q103:Q107" si="6">O103-P103</f>
        <v>0</v>
      </c>
    </row>
    <row r="104" spans="1:17" hidden="1" outlineLevel="1" x14ac:dyDescent="0.25">
      <c r="A104" s="61">
        <v>72</v>
      </c>
      <c r="B104">
        <v>8</v>
      </c>
      <c r="C104">
        <v>21</v>
      </c>
      <c r="D104" t="s">
        <v>90</v>
      </c>
      <c r="E104">
        <v>0</v>
      </c>
      <c r="F104">
        <v>0</v>
      </c>
      <c r="G104" s="1">
        <v>-19938812</v>
      </c>
      <c r="H104" s="1">
        <v>-19938812</v>
      </c>
      <c r="I104">
        <v>0</v>
      </c>
      <c r="J104">
        <v>0</v>
      </c>
      <c r="K104" s="5">
        <v>9968402</v>
      </c>
      <c r="L104">
        <v>0</v>
      </c>
      <c r="M104" s="1">
        <v>9968402</v>
      </c>
      <c r="N104">
        <v>0</v>
      </c>
      <c r="O104" s="18">
        <v>-9970410</v>
      </c>
      <c r="P104" s="18">
        <v>-8567334</v>
      </c>
      <c r="Q104" s="18">
        <f t="shared" si="6"/>
        <v>-1403076</v>
      </c>
    </row>
    <row r="105" spans="1:17" hidden="1" outlineLevel="1" x14ac:dyDescent="0.25">
      <c r="A105" s="61">
        <v>73</v>
      </c>
      <c r="B105">
        <v>8</v>
      </c>
      <c r="C105">
        <v>23</v>
      </c>
      <c r="D105" t="s">
        <v>91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 s="5">
        <v>14430684</v>
      </c>
      <c r="L105">
        <v>0</v>
      </c>
      <c r="M105" s="1">
        <v>14430684</v>
      </c>
      <c r="N105">
        <v>0</v>
      </c>
      <c r="O105" s="18">
        <v>14430684</v>
      </c>
      <c r="P105" s="18">
        <v>11337000</v>
      </c>
      <c r="Q105" s="18">
        <f t="shared" si="6"/>
        <v>3093684</v>
      </c>
    </row>
    <row r="106" spans="1:17" hidden="1" outlineLevel="1" x14ac:dyDescent="0.25">
      <c r="A106" s="61">
        <v>74</v>
      </c>
      <c r="B106">
        <v>8</v>
      </c>
      <c r="C106">
        <v>51</v>
      </c>
      <c r="D106" t="s">
        <v>92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s="5">
        <v>49619</v>
      </c>
      <c r="L106">
        <v>0</v>
      </c>
      <c r="M106" s="1">
        <v>49619</v>
      </c>
      <c r="N106">
        <v>0</v>
      </c>
      <c r="O106" s="18">
        <v>49619</v>
      </c>
      <c r="P106" s="18">
        <v>278000</v>
      </c>
      <c r="Q106" s="18">
        <f t="shared" si="6"/>
        <v>-228381</v>
      </c>
    </row>
    <row r="107" spans="1:17" hidden="1" outlineLevel="1" x14ac:dyDescent="0.25">
      <c r="A107" s="61">
        <v>75</v>
      </c>
      <c r="B107">
        <v>8</v>
      </c>
      <c r="C107">
        <v>57</v>
      </c>
      <c r="D107" t="s">
        <v>93</v>
      </c>
      <c r="E107">
        <v>0</v>
      </c>
      <c r="F107">
        <v>0</v>
      </c>
      <c r="G107" s="1">
        <v>-293750</v>
      </c>
      <c r="H107" s="1">
        <v>-293750</v>
      </c>
      <c r="I107" s="1">
        <v>1227327</v>
      </c>
      <c r="J107">
        <v>0</v>
      </c>
      <c r="K107" s="5">
        <v>891171</v>
      </c>
      <c r="L107">
        <v>0</v>
      </c>
      <c r="M107" s="1">
        <v>2118498</v>
      </c>
      <c r="N107">
        <v>0</v>
      </c>
      <c r="O107" s="18">
        <v>1824748</v>
      </c>
      <c r="P107" s="18">
        <v>1843285</v>
      </c>
      <c r="Q107" s="18">
        <f t="shared" si="6"/>
        <v>-18537</v>
      </c>
    </row>
    <row r="108" spans="1:17" s="2" customFormat="1" collapsed="1" x14ac:dyDescent="0.25">
      <c r="A108" s="60">
        <v>8</v>
      </c>
      <c r="B108" s="2">
        <v>9</v>
      </c>
      <c r="D108" s="2" t="s">
        <v>94</v>
      </c>
      <c r="E108" s="2">
        <v>0</v>
      </c>
      <c r="F108" s="2">
        <v>0</v>
      </c>
      <c r="G108" s="3">
        <v>-15701784</v>
      </c>
      <c r="H108" s="3">
        <v>-15701784</v>
      </c>
      <c r="I108" s="3">
        <v>15334518</v>
      </c>
      <c r="J108" s="2">
        <v>0</v>
      </c>
      <c r="K108" s="13">
        <v>10850939</v>
      </c>
      <c r="L108" s="2">
        <v>0</v>
      </c>
      <c r="M108" s="3">
        <v>26185457</v>
      </c>
      <c r="N108" s="2">
        <v>0</v>
      </c>
      <c r="O108" s="19">
        <v>10483673</v>
      </c>
      <c r="P108" s="19">
        <v>12022849</v>
      </c>
      <c r="Q108" s="19">
        <f>O108-P108</f>
        <v>-1539176</v>
      </c>
    </row>
    <row r="109" spans="1:17" hidden="1" outlineLevel="1" x14ac:dyDescent="0.25">
      <c r="A109" s="61">
        <v>81</v>
      </c>
      <c r="B109">
        <v>9</v>
      </c>
      <c r="C109">
        <v>2</v>
      </c>
      <c r="D109" t="s">
        <v>95</v>
      </c>
      <c r="E109">
        <v>0</v>
      </c>
      <c r="F109">
        <v>0</v>
      </c>
      <c r="G109" s="1">
        <v>-4758977</v>
      </c>
      <c r="H109" s="1">
        <v>-4758977</v>
      </c>
      <c r="I109" s="1">
        <v>9119209</v>
      </c>
      <c r="J109">
        <v>0</v>
      </c>
      <c r="K109" s="5">
        <v>2014970</v>
      </c>
      <c r="L109">
        <v>0</v>
      </c>
      <c r="M109" s="1">
        <v>11134179</v>
      </c>
      <c r="N109">
        <v>0</v>
      </c>
      <c r="O109" s="18">
        <v>6375202</v>
      </c>
      <c r="P109" s="18">
        <v>5996602</v>
      </c>
      <c r="Q109" s="18">
        <f t="shared" ref="Q109:Q116" si="7">O109-P109</f>
        <v>378600</v>
      </c>
    </row>
    <row r="110" spans="1:17" hidden="1" outlineLevel="1" x14ac:dyDescent="0.25">
      <c r="A110" s="61">
        <v>82</v>
      </c>
      <c r="B110">
        <v>9</v>
      </c>
      <c r="C110">
        <v>11</v>
      </c>
      <c r="D110" t="s">
        <v>96</v>
      </c>
      <c r="E110">
        <v>0</v>
      </c>
      <c r="F110">
        <v>0</v>
      </c>
      <c r="G110" s="1">
        <v>-275001</v>
      </c>
      <c r="H110" s="1">
        <v>-275001</v>
      </c>
      <c r="I110">
        <v>0</v>
      </c>
      <c r="J110">
        <v>0</v>
      </c>
      <c r="K110" s="5">
        <v>125762</v>
      </c>
      <c r="L110">
        <v>0</v>
      </c>
      <c r="M110" s="1">
        <v>125762</v>
      </c>
      <c r="N110">
        <v>0</v>
      </c>
      <c r="O110" s="18">
        <v>-149239</v>
      </c>
      <c r="P110" s="18">
        <v>548599</v>
      </c>
      <c r="Q110" s="18">
        <f t="shared" si="7"/>
        <v>-697838</v>
      </c>
    </row>
    <row r="111" spans="1:17" hidden="1" outlineLevel="1" x14ac:dyDescent="0.25">
      <c r="A111" s="61">
        <v>83</v>
      </c>
      <c r="B111">
        <v>9</v>
      </c>
      <c r="C111">
        <v>21</v>
      </c>
      <c r="D111" t="s">
        <v>97</v>
      </c>
      <c r="E111">
        <v>0</v>
      </c>
      <c r="F111">
        <v>0</v>
      </c>
      <c r="G111">
        <v>0</v>
      </c>
      <c r="H111">
        <v>0</v>
      </c>
      <c r="I111" s="1">
        <v>956774</v>
      </c>
      <c r="J111">
        <v>0</v>
      </c>
      <c r="K111" s="4">
        <v>0</v>
      </c>
      <c r="L111">
        <v>0</v>
      </c>
      <c r="M111" s="1">
        <v>956774</v>
      </c>
      <c r="N111">
        <v>0</v>
      </c>
      <c r="O111" s="18">
        <v>956774</v>
      </c>
      <c r="P111" s="18">
        <v>1094276</v>
      </c>
      <c r="Q111" s="18">
        <f t="shared" si="7"/>
        <v>-137502</v>
      </c>
    </row>
    <row r="112" spans="1:17" hidden="1" outlineLevel="1" x14ac:dyDescent="0.25">
      <c r="A112" s="61">
        <v>84</v>
      </c>
      <c r="B112">
        <v>9</v>
      </c>
      <c r="C112">
        <v>22</v>
      </c>
      <c r="D112" t="s">
        <v>98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s="5">
        <v>228133</v>
      </c>
      <c r="L112">
        <v>0</v>
      </c>
      <c r="M112" s="1">
        <v>228133</v>
      </c>
      <c r="N112">
        <v>0</v>
      </c>
      <c r="O112" s="18">
        <v>228133</v>
      </c>
      <c r="P112" s="18">
        <v>354000</v>
      </c>
      <c r="Q112" s="18">
        <f t="shared" si="7"/>
        <v>-125867</v>
      </c>
    </row>
    <row r="113" spans="1:17" hidden="1" outlineLevel="1" x14ac:dyDescent="0.25">
      <c r="A113" s="61">
        <v>85</v>
      </c>
      <c r="B113">
        <v>9</v>
      </c>
      <c r="C113">
        <v>23</v>
      </c>
      <c r="D113" t="s">
        <v>99</v>
      </c>
      <c r="E113">
        <v>0</v>
      </c>
      <c r="F113">
        <v>0</v>
      </c>
      <c r="G113" s="1">
        <v>-490217</v>
      </c>
      <c r="H113" s="1">
        <v>-490217</v>
      </c>
      <c r="I113">
        <v>0</v>
      </c>
      <c r="J113">
        <v>0</v>
      </c>
      <c r="K113" s="5">
        <v>2081804</v>
      </c>
      <c r="L113">
        <v>0</v>
      </c>
      <c r="M113" s="1">
        <v>2081804</v>
      </c>
      <c r="N113">
        <v>0</v>
      </c>
      <c r="O113" s="18">
        <v>1591587</v>
      </c>
      <c r="P113" s="18">
        <v>490000</v>
      </c>
      <c r="Q113" s="18">
        <f t="shared" si="7"/>
        <v>1101587</v>
      </c>
    </row>
    <row r="114" spans="1:17" hidden="1" outlineLevel="1" x14ac:dyDescent="0.25">
      <c r="A114" s="61">
        <v>86</v>
      </c>
      <c r="B114">
        <v>9</v>
      </c>
      <c r="C114">
        <v>24</v>
      </c>
      <c r="D114" t="s">
        <v>100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s="5">
        <v>427405</v>
      </c>
      <c r="L114">
        <v>0</v>
      </c>
      <c r="M114" s="1">
        <v>427405</v>
      </c>
      <c r="N114">
        <v>0</v>
      </c>
      <c r="O114" s="18">
        <v>427405</v>
      </c>
      <c r="P114" s="18">
        <v>405000</v>
      </c>
      <c r="Q114" s="18">
        <f t="shared" si="7"/>
        <v>22405</v>
      </c>
    </row>
    <row r="115" spans="1:17" hidden="1" outlineLevel="1" x14ac:dyDescent="0.25">
      <c r="A115" s="61">
        <v>87</v>
      </c>
      <c r="B115">
        <v>9</v>
      </c>
      <c r="C115">
        <v>52</v>
      </c>
      <c r="D115" t="s">
        <v>101</v>
      </c>
      <c r="E115">
        <v>0</v>
      </c>
      <c r="F115">
        <v>0</v>
      </c>
      <c r="G115" s="1">
        <v>-10177589</v>
      </c>
      <c r="H115" s="1">
        <v>-10177589</v>
      </c>
      <c r="I115" s="1">
        <v>5258535</v>
      </c>
      <c r="J115">
        <v>0</v>
      </c>
      <c r="K115" s="5">
        <v>2640597</v>
      </c>
      <c r="L115">
        <v>0</v>
      </c>
      <c r="M115" s="1">
        <v>7899132</v>
      </c>
      <c r="N115">
        <v>0</v>
      </c>
      <c r="O115" s="18">
        <v>-2278457</v>
      </c>
      <c r="P115" s="18">
        <v>-197896</v>
      </c>
      <c r="Q115" s="18">
        <f t="shared" si="7"/>
        <v>-2080561</v>
      </c>
    </row>
    <row r="116" spans="1:17" hidden="1" outlineLevel="1" x14ac:dyDescent="0.25">
      <c r="A116" s="61">
        <v>88</v>
      </c>
      <c r="B116">
        <v>9</v>
      </c>
      <c r="C116">
        <v>71</v>
      </c>
      <c r="D116" t="s">
        <v>296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s="5">
        <v>3332268</v>
      </c>
      <c r="L116">
        <v>0</v>
      </c>
      <c r="M116" s="1">
        <v>3332268</v>
      </c>
      <c r="N116">
        <v>0</v>
      </c>
      <c r="O116" s="18">
        <v>3332268</v>
      </c>
      <c r="P116" s="18">
        <v>3332268</v>
      </c>
      <c r="Q116" s="18">
        <f t="shared" si="7"/>
        <v>0</v>
      </c>
    </row>
    <row r="117" spans="1:17" s="2" customFormat="1" collapsed="1" x14ac:dyDescent="0.25">
      <c r="A117" s="60">
        <v>9</v>
      </c>
      <c r="B117" s="2">
        <v>10</v>
      </c>
      <c r="D117" s="2" t="s">
        <v>102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3">
        <v>82664624</v>
      </c>
      <c r="L117" s="2">
        <v>0</v>
      </c>
      <c r="M117" s="3">
        <v>82664624</v>
      </c>
      <c r="N117" s="2">
        <v>0</v>
      </c>
      <c r="O117" s="19">
        <v>82664624</v>
      </c>
      <c r="P117" s="19">
        <v>74407842</v>
      </c>
      <c r="Q117" s="19">
        <f>O117-P117</f>
        <v>8256782</v>
      </c>
    </row>
    <row r="118" spans="1:17" hidden="1" outlineLevel="1" x14ac:dyDescent="0.25">
      <c r="A118" s="61">
        <v>91</v>
      </c>
      <c r="B118">
        <v>10</v>
      </c>
      <c r="C118">
        <v>3</v>
      </c>
      <c r="D118" t="s">
        <v>103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s="5">
        <v>2372013</v>
      </c>
      <c r="L118">
        <v>0</v>
      </c>
      <c r="M118" s="1">
        <v>2372013</v>
      </c>
      <c r="N118">
        <v>0</v>
      </c>
      <c r="O118" s="18">
        <v>2372013</v>
      </c>
      <c r="P118" s="18">
        <v>2025000</v>
      </c>
      <c r="Q118" s="18">
        <f t="shared" ref="Q118:Q125" si="8">O118-P118</f>
        <v>347013</v>
      </c>
    </row>
    <row r="119" spans="1:17" hidden="1" outlineLevel="1" x14ac:dyDescent="0.25">
      <c r="A119" s="61">
        <v>92</v>
      </c>
      <c r="B119">
        <v>10</v>
      </c>
      <c r="C119">
        <v>21</v>
      </c>
      <c r="D119" t="s">
        <v>297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5">
        <v>13707894</v>
      </c>
      <c r="L119">
        <v>0</v>
      </c>
      <c r="M119" s="1">
        <v>13707894</v>
      </c>
      <c r="N119">
        <v>0</v>
      </c>
      <c r="O119" s="18">
        <v>13707894</v>
      </c>
      <c r="P119" s="18">
        <v>13707894</v>
      </c>
      <c r="Q119" s="18">
        <f t="shared" si="8"/>
        <v>0</v>
      </c>
    </row>
    <row r="120" spans="1:17" hidden="1" outlineLevel="1" x14ac:dyDescent="0.25">
      <c r="A120" s="61">
        <v>93</v>
      </c>
      <c r="B120">
        <v>10</v>
      </c>
      <c r="C120">
        <v>31</v>
      </c>
      <c r="D120" t="s">
        <v>104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 s="5">
        <v>9830198</v>
      </c>
      <c r="L120">
        <v>0</v>
      </c>
      <c r="M120" s="1">
        <v>9830198</v>
      </c>
      <c r="N120">
        <v>0</v>
      </c>
      <c r="O120" s="18">
        <v>9830198</v>
      </c>
      <c r="P120" s="18">
        <v>9998031</v>
      </c>
      <c r="Q120" s="18">
        <f t="shared" si="8"/>
        <v>-167833</v>
      </c>
    </row>
    <row r="121" spans="1:17" hidden="1" outlineLevel="1" x14ac:dyDescent="0.25">
      <c r="A121" s="61">
        <v>94</v>
      </c>
      <c r="B121">
        <v>10</v>
      </c>
      <c r="C121">
        <v>41</v>
      </c>
      <c r="D121" t="s">
        <v>105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 s="4">
        <v>0</v>
      </c>
      <c r="L121">
        <v>0</v>
      </c>
      <c r="M121">
        <v>0</v>
      </c>
      <c r="N121">
        <v>0</v>
      </c>
      <c r="O121" s="18">
        <v>0</v>
      </c>
      <c r="P121" s="18">
        <v>462500</v>
      </c>
      <c r="Q121" s="18">
        <f t="shared" si="8"/>
        <v>-462500</v>
      </c>
    </row>
    <row r="122" spans="1:17" hidden="1" outlineLevel="1" x14ac:dyDescent="0.25">
      <c r="A122" s="61">
        <v>95</v>
      </c>
      <c r="B122">
        <v>10</v>
      </c>
      <c r="C122">
        <v>51</v>
      </c>
      <c r="D122" t="s">
        <v>223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 s="5">
        <v>114346</v>
      </c>
      <c r="L122">
        <v>0</v>
      </c>
      <c r="M122" s="1">
        <v>114346</v>
      </c>
      <c r="N122">
        <v>0</v>
      </c>
      <c r="O122" s="18">
        <v>114346</v>
      </c>
      <c r="P122" s="18">
        <v>1365000</v>
      </c>
      <c r="Q122" s="18">
        <f t="shared" si="8"/>
        <v>-1250654</v>
      </c>
    </row>
    <row r="123" spans="1:17" hidden="1" outlineLevel="1" x14ac:dyDescent="0.25">
      <c r="A123" s="61">
        <v>96</v>
      </c>
      <c r="B123">
        <v>10</v>
      </c>
      <c r="C123">
        <v>61</v>
      </c>
      <c r="D123" t="s">
        <v>106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s="5">
        <v>21341429</v>
      </c>
      <c r="L123">
        <v>0</v>
      </c>
      <c r="M123" s="1">
        <v>21341429</v>
      </c>
      <c r="N123">
        <v>0</v>
      </c>
      <c r="O123" s="18">
        <v>21341429</v>
      </c>
      <c r="P123" s="18">
        <v>10495000</v>
      </c>
      <c r="Q123" s="18">
        <f t="shared" si="8"/>
        <v>10846429</v>
      </c>
    </row>
    <row r="124" spans="1:17" hidden="1" outlineLevel="1" x14ac:dyDescent="0.25">
      <c r="A124" s="61">
        <v>97</v>
      </c>
      <c r="B124">
        <v>10</v>
      </c>
      <c r="C124">
        <v>71</v>
      </c>
      <c r="D124" t="s">
        <v>107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s="5">
        <v>34913175</v>
      </c>
      <c r="L124">
        <v>0</v>
      </c>
      <c r="M124" s="1">
        <v>34913175</v>
      </c>
      <c r="N124">
        <v>0</v>
      </c>
      <c r="O124" s="18">
        <v>34913175</v>
      </c>
      <c r="P124" s="18">
        <v>36114417</v>
      </c>
      <c r="Q124" s="18">
        <f t="shared" si="8"/>
        <v>-1201242</v>
      </c>
    </row>
    <row r="125" spans="1:17" hidden="1" outlineLevel="1" x14ac:dyDescent="0.25">
      <c r="A125" s="61">
        <v>98</v>
      </c>
      <c r="B125">
        <v>10</v>
      </c>
      <c r="C125">
        <v>72</v>
      </c>
      <c r="D125" t="s">
        <v>108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s="5">
        <v>385569</v>
      </c>
      <c r="L125">
        <v>0</v>
      </c>
      <c r="M125" s="1">
        <v>385569</v>
      </c>
      <c r="N125">
        <v>0</v>
      </c>
      <c r="O125" s="18">
        <v>385569</v>
      </c>
      <c r="P125" s="18">
        <v>240000</v>
      </c>
      <c r="Q125" s="18">
        <f t="shared" si="8"/>
        <v>145569</v>
      </c>
    </row>
    <row r="126" spans="1:17" s="2" customFormat="1" collapsed="1" x14ac:dyDescent="0.25">
      <c r="A126" s="60">
        <v>10</v>
      </c>
      <c r="B126" s="2">
        <v>11</v>
      </c>
      <c r="D126" s="2" t="s">
        <v>109</v>
      </c>
      <c r="E126" s="2">
        <v>0</v>
      </c>
      <c r="F126" s="2">
        <v>0</v>
      </c>
      <c r="G126" s="2">
        <v>0</v>
      </c>
      <c r="H126" s="2">
        <v>0</v>
      </c>
      <c r="I126" s="3">
        <v>7964742</v>
      </c>
      <c r="J126" s="2">
        <v>0</v>
      </c>
      <c r="K126" s="13">
        <v>8765275</v>
      </c>
      <c r="L126" s="2">
        <v>0</v>
      </c>
      <c r="M126" s="3">
        <v>16730017</v>
      </c>
      <c r="N126" s="2">
        <v>0</v>
      </c>
      <c r="O126" s="19">
        <v>16730017</v>
      </c>
      <c r="P126" s="19">
        <v>14805165</v>
      </c>
      <c r="Q126" s="19">
        <f>O126-P126</f>
        <v>1924852</v>
      </c>
    </row>
    <row r="127" spans="1:17" hidden="1" outlineLevel="1" x14ac:dyDescent="0.25">
      <c r="A127" s="61">
        <v>101</v>
      </c>
      <c r="B127">
        <v>11</v>
      </c>
      <c r="C127">
        <v>1</v>
      </c>
      <c r="D127" t="s">
        <v>110</v>
      </c>
      <c r="E127">
        <v>0</v>
      </c>
      <c r="F127">
        <v>0</v>
      </c>
      <c r="G127">
        <v>0</v>
      </c>
      <c r="H127">
        <v>0</v>
      </c>
      <c r="I127" s="1">
        <v>374648</v>
      </c>
      <c r="J127">
        <v>0</v>
      </c>
      <c r="K127" s="4">
        <v>0</v>
      </c>
      <c r="L127">
        <v>0</v>
      </c>
      <c r="M127" s="1">
        <v>374648</v>
      </c>
      <c r="N127">
        <v>0</v>
      </c>
      <c r="O127" s="18">
        <v>374648</v>
      </c>
      <c r="P127" s="18">
        <v>661671</v>
      </c>
      <c r="Q127" s="18">
        <f t="shared" ref="Q127:Q135" si="9">O127-P127</f>
        <v>-287023</v>
      </c>
    </row>
    <row r="128" spans="1:17" hidden="1" outlineLevel="1" x14ac:dyDescent="0.25">
      <c r="A128" s="61">
        <v>102</v>
      </c>
      <c r="B128">
        <v>11</v>
      </c>
      <c r="C128">
        <v>2</v>
      </c>
      <c r="D128" t="s">
        <v>111</v>
      </c>
      <c r="E128">
        <v>0</v>
      </c>
      <c r="F128">
        <v>0</v>
      </c>
      <c r="G128">
        <v>0</v>
      </c>
      <c r="H128">
        <v>0</v>
      </c>
      <c r="I128" s="1">
        <v>5788189</v>
      </c>
      <c r="J128">
        <v>0</v>
      </c>
      <c r="K128" s="5">
        <v>2372670</v>
      </c>
      <c r="L128">
        <v>0</v>
      </c>
      <c r="M128" s="1">
        <v>8160859</v>
      </c>
      <c r="N128">
        <v>0</v>
      </c>
      <c r="O128" s="18">
        <v>8160859</v>
      </c>
      <c r="P128" s="18">
        <v>8987208</v>
      </c>
      <c r="Q128" s="18">
        <f t="shared" si="9"/>
        <v>-826349</v>
      </c>
    </row>
    <row r="129" spans="1:17" hidden="1" outlineLevel="1" x14ac:dyDescent="0.25">
      <c r="A129" s="61">
        <v>103</v>
      </c>
      <c r="B129">
        <v>11</v>
      </c>
      <c r="C129">
        <v>31</v>
      </c>
      <c r="D129" t="s">
        <v>112</v>
      </c>
      <c r="E129">
        <v>0</v>
      </c>
      <c r="F129">
        <v>0</v>
      </c>
      <c r="G129">
        <v>0</v>
      </c>
      <c r="H129">
        <v>0</v>
      </c>
      <c r="I129" s="1">
        <v>1801905</v>
      </c>
      <c r="J129">
        <v>0</v>
      </c>
      <c r="K129" s="5">
        <v>140402</v>
      </c>
      <c r="L129">
        <v>0</v>
      </c>
      <c r="M129" s="1">
        <v>1942307</v>
      </c>
      <c r="N129">
        <v>0</v>
      </c>
      <c r="O129" s="18">
        <v>1942307</v>
      </c>
      <c r="P129" s="18">
        <v>2392433</v>
      </c>
      <c r="Q129" s="18">
        <f t="shared" si="9"/>
        <v>-450126</v>
      </c>
    </row>
    <row r="130" spans="1:17" hidden="1" outlineLevel="1" x14ac:dyDescent="0.25">
      <c r="A130" s="61">
        <v>104</v>
      </c>
      <c r="B130">
        <v>11</v>
      </c>
      <c r="C130">
        <v>41</v>
      </c>
      <c r="D130" t="s">
        <v>113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 s="5">
        <v>4792015</v>
      </c>
      <c r="L130">
        <v>0</v>
      </c>
      <c r="M130" s="1">
        <v>4792015</v>
      </c>
      <c r="N130">
        <v>0</v>
      </c>
      <c r="O130" s="18">
        <v>4792015</v>
      </c>
      <c r="P130" s="18">
        <v>2813853</v>
      </c>
      <c r="Q130" s="18">
        <f t="shared" si="9"/>
        <v>1978162</v>
      </c>
    </row>
    <row r="131" spans="1:17" hidden="1" outlineLevel="1" x14ac:dyDescent="0.25">
      <c r="A131" s="61">
        <v>105</v>
      </c>
      <c r="B131">
        <v>11</v>
      </c>
      <c r="C131">
        <v>43</v>
      </c>
      <c r="D131" t="s">
        <v>114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s="5">
        <v>245485</v>
      </c>
      <c r="L131">
        <v>0</v>
      </c>
      <c r="M131" s="1">
        <v>245485</v>
      </c>
      <c r="N131">
        <v>0</v>
      </c>
      <c r="O131" s="18">
        <v>245485</v>
      </c>
      <c r="P131" s="18">
        <v>0</v>
      </c>
      <c r="Q131" s="18">
        <f t="shared" si="9"/>
        <v>245485</v>
      </c>
    </row>
    <row r="132" spans="1:17" hidden="1" outlineLevel="1" x14ac:dyDescent="0.25">
      <c r="A132" s="61">
        <v>106</v>
      </c>
      <c r="B132">
        <v>11</v>
      </c>
      <c r="C132">
        <v>44</v>
      </c>
      <c r="D132" t="s">
        <v>115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s="5">
        <v>45880</v>
      </c>
      <c r="L132">
        <v>0</v>
      </c>
      <c r="M132" s="1">
        <v>45880</v>
      </c>
      <c r="N132">
        <v>0</v>
      </c>
      <c r="O132" s="18">
        <v>45880</v>
      </c>
      <c r="P132" s="18">
        <v>0</v>
      </c>
      <c r="Q132" s="18">
        <f t="shared" si="9"/>
        <v>45880</v>
      </c>
    </row>
    <row r="133" spans="1:17" hidden="1" outlineLevel="1" x14ac:dyDescent="0.25">
      <c r="A133" s="61">
        <v>107</v>
      </c>
      <c r="B133">
        <v>11</v>
      </c>
      <c r="C133">
        <v>61</v>
      </c>
      <c r="D133" t="s">
        <v>116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 s="5">
        <v>1168823</v>
      </c>
      <c r="L133">
        <v>0</v>
      </c>
      <c r="M133" s="1">
        <v>1168823</v>
      </c>
      <c r="N133">
        <v>0</v>
      </c>
      <c r="O133" s="18">
        <v>1168823</v>
      </c>
      <c r="P133" s="18">
        <v>450000</v>
      </c>
      <c r="Q133" s="18">
        <f t="shared" si="9"/>
        <v>718823</v>
      </c>
    </row>
    <row r="134" spans="1:17" hidden="1" outlineLevel="1" x14ac:dyDescent="0.25">
      <c r="A134" s="61">
        <v>108</v>
      </c>
      <c r="B134">
        <v>11</v>
      </c>
      <c r="C134">
        <v>71</v>
      </c>
      <c r="D134" t="s">
        <v>117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s="4">
        <v>0</v>
      </c>
      <c r="L134">
        <v>0</v>
      </c>
      <c r="M134">
        <v>0</v>
      </c>
      <c r="N134">
        <v>0</v>
      </c>
      <c r="O134" s="18">
        <v>0</v>
      </c>
      <c r="P134" s="18">
        <v>-500000</v>
      </c>
      <c r="Q134" s="18">
        <f t="shared" si="9"/>
        <v>500000</v>
      </c>
    </row>
    <row r="135" spans="1:17" hidden="1" outlineLevel="1" x14ac:dyDescent="0.25">
      <c r="A135" s="61">
        <v>109</v>
      </c>
      <c r="B135">
        <v>11</v>
      </c>
      <c r="C135">
        <v>81</v>
      </c>
      <c r="D135" t="s">
        <v>118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 s="4">
        <v>0</v>
      </c>
      <c r="L135">
        <v>0</v>
      </c>
      <c r="M135">
        <v>0</v>
      </c>
      <c r="N135">
        <v>0</v>
      </c>
      <c r="O135" s="18">
        <v>0</v>
      </c>
      <c r="P135" s="18">
        <v>0</v>
      </c>
      <c r="Q135" s="18">
        <f t="shared" si="9"/>
        <v>0</v>
      </c>
    </row>
    <row r="136" spans="1:17" s="2" customFormat="1" collapsed="1" x14ac:dyDescent="0.25">
      <c r="A136" s="60">
        <v>11</v>
      </c>
      <c r="B136" s="2">
        <v>13</v>
      </c>
      <c r="D136" s="2" t="s">
        <v>119</v>
      </c>
      <c r="E136" s="2">
        <v>0</v>
      </c>
      <c r="F136" s="2">
        <v>0</v>
      </c>
      <c r="G136" s="2">
        <v>0</v>
      </c>
      <c r="H136" s="2">
        <v>0</v>
      </c>
      <c r="I136" s="3">
        <v>565138</v>
      </c>
      <c r="J136" s="2">
        <v>0</v>
      </c>
      <c r="K136" s="13">
        <v>376500</v>
      </c>
      <c r="L136" s="2">
        <v>0</v>
      </c>
      <c r="M136" s="3">
        <v>941638</v>
      </c>
      <c r="N136" s="2">
        <v>0</v>
      </c>
      <c r="O136" s="19">
        <v>941638</v>
      </c>
      <c r="P136" s="19">
        <v>2754160</v>
      </c>
      <c r="Q136" s="19">
        <f>O136-P136</f>
        <v>-1812522</v>
      </c>
    </row>
    <row r="137" spans="1:17" hidden="1" outlineLevel="1" x14ac:dyDescent="0.25">
      <c r="A137" s="61">
        <v>111</v>
      </c>
      <c r="B137">
        <v>13</v>
      </c>
      <c r="C137">
        <v>1</v>
      </c>
      <c r="D137" t="s">
        <v>120</v>
      </c>
      <c r="E137">
        <v>0</v>
      </c>
      <c r="F137">
        <v>0</v>
      </c>
      <c r="G137">
        <v>0</v>
      </c>
      <c r="H137">
        <v>0</v>
      </c>
      <c r="I137" s="1">
        <v>565138</v>
      </c>
      <c r="J137">
        <v>0</v>
      </c>
      <c r="K137" s="5">
        <v>376500</v>
      </c>
      <c r="L137">
        <v>0</v>
      </c>
      <c r="M137" s="1">
        <v>941638</v>
      </c>
      <c r="N137">
        <v>0</v>
      </c>
      <c r="O137" s="18">
        <v>941638</v>
      </c>
      <c r="P137" s="18">
        <v>2744160</v>
      </c>
      <c r="Q137" s="18">
        <f t="shared" ref="Q137:Q138" si="10">O137-P137</f>
        <v>-1802522</v>
      </c>
    </row>
    <row r="138" spans="1:17" hidden="1" outlineLevel="1" x14ac:dyDescent="0.25">
      <c r="A138" s="61">
        <v>112</v>
      </c>
      <c r="B138">
        <v>13</v>
      </c>
      <c r="C138">
        <v>21</v>
      </c>
      <c r="D138" t="s">
        <v>121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 s="4">
        <v>0</v>
      </c>
      <c r="L138">
        <v>0</v>
      </c>
      <c r="M138">
        <v>0</v>
      </c>
      <c r="N138">
        <v>0</v>
      </c>
      <c r="O138" s="18">
        <v>0</v>
      </c>
      <c r="P138" s="18">
        <v>10000</v>
      </c>
      <c r="Q138" s="18">
        <f t="shared" si="10"/>
        <v>-10000</v>
      </c>
    </row>
    <row r="139" spans="1:17" s="2" customFormat="1" collapsed="1" x14ac:dyDescent="0.25">
      <c r="A139" s="60">
        <v>12</v>
      </c>
      <c r="B139" s="2">
        <v>21</v>
      </c>
      <c r="D139" s="2" t="s">
        <v>122</v>
      </c>
      <c r="E139" s="2">
        <v>0</v>
      </c>
      <c r="F139" s="2">
        <v>0</v>
      </c>
      <c r="G139" s="3">
        <v>-21338943</v>
      </c>
      <c r="H139" s="3">
        <v>-21338943</v>
      </c>
      <c r="I139" s="3">
        <v>66229226</v>
      </c>
      <c r="J139" s="3">
        <v>23750001</v>
      </c>
      <c r="K139" s="13">
        <v>51025293</v>
      </c>
      <c r="L139" s="2">
        <v>0</v>
      </c>
      <c r="M139" s="3">
        <v>141004520</v>
      </c>
      <c r="N139" s="3">
        <v>4000</v>
      </c>
      <c r="O139" s="19">
        <v>119669577</v>
      </c>
      <c r="P139" s="19">
        <v>121454307</v>
      </c>
      <c r="Q139" s="19">
        <f>O139-P139</f>
        <v>-1784730</v>
      </c>
    </row>
    <row r="140" spans="1:17" hidden="1" outlineLevel="1" x14ac:dyDescent="0.25">
      <c r="A140" s="61">
        <v>121</v>
      </c>
      <c r="B140">
        <v>21</v>
      </c>
      <c r="C140">
        <v>1</v>
      </c>
      <c r="D140" t="s">
        <v>123</v>
      </c>
      <c r="E140">
        <v>0</v>
      </c>
      <c r="F140">
        <v>0</v>
      </c>
      <c r="G140">
        <v>0</v>
      </c>
      <c r="H140">
        <v>0</v>
      </c>
      <c r="I140" s="1">
        <v>6909889</v>
      </c>
      <c r="J140">
        <v>0</v>
      </c>
      <c r="K140" s="5">
        <v>1341002</v>
      </c>
      <c r="L140">
        <v>0</v>
      </c>
      <c r="M140" s="1">
        <v>8250891</v>
      </c>
      <c r="N140">
        <v>0</v>
      </c>
      <c r="O140" s="18">
        <v>8250891</v>
      </c>
      <c r="P140" s="18">
        <v>8560456</v>
      </c>
      <c r="Q140" s="18">
        <f t="shared" ref="Q140:Q155" si="11">O140-P140</f>
        <v>-309565</v>
      </c>
    </row>
    <row r="141" spans="1:17" hidden="1" outlineLevel="1" x14ac:dyDescent="0.25">
      <c r="A141" s="61">
        <v>122</v>
      </c>
      <c r="B141">
        <v>21</v>
      </c>
      <c r="C141">
        <v>3</v>
      </c>
      <c r="D141" t="s">
        <v>124</v>
      </c>
      <c r="E141">
        <v>0</v>
      </c>
      <c r="F141">
        <v>0</v>
      </c>
      <c r="G141">
        <v>0</v>
      </c>
      <c r="H141">
        <v>0</v>
      </c>
      <c r="I141" s="1">
        <v>3315588</v>
      </c>
      <c r="J141">
        <v>0</v>
      </c>
      <c r="K141" s="5">
        <v>65040</v>
      </c>
      <c r="L141">
        <v>0</v>
      </c>
      <c r="M141" s="1">
        <v>3380628</v>
      </c>
      <c r="N141">
        <v>0</v>
      </c>
      <c r="O141" s="18">
        <v>3380628</v>
      </c>
      <c r="P141" s="18">
        <v>3356745</v>
      </c>
      <c r="Q141" s="18">
        <f t="shared" si="11"/>
        <v>23883</v>
      </c>
    </row>
    <row r="142" spans="1:17" hidden="1" outlineLevel="1" x14ac:dyDescent="0.25">
      <c r="A142" s="61">
        <v>123</v>
      </c>
      <c r="B142">
        <v>21</v>
      </c>
      <c r="C142">
        <v>7</v>
      </c>
      <c r="D142" t="s">
        <v>125</v>
      </c>
      <c r="E142">
        <v>0</v>
      </c>
      <c r="F142">
        <v>0</v>
      </c>
      <c r="G142" s="1">
        <v>-800001</v>
      </c>
      <c r="H142" s="1">
        <v>-800001</v>
      </c>
      <c r="I142">
        <v>0</v>
      </c>
      <c r="J142">
        <v>0</v>
      </c>
      <c r="K142" s="5">
        <v>5084438</v>
      </c>
      <c r="L142">
        <v>0</v>
      </c>
      <c r="M142" s="1">
        <v>5084438</v>
      </c>
      <c r="N142">
        <v>0</v>
      </c>
      <c r="O142" s="18">
        <v>4284437</v>
      </c>
      <c r="P142" s="18">
        <v>3699999</v>
      </c>
      <c r="Q142" s="18">
        <f t="shared" si="11"/>
        <v>584438</v>
      </c>
    </row>
    <row r="143" spans="1:17" hidden="1" outlineLevel="1" x14ac:dyDescent="0.25">
      <c r="A143" s="61">
        <v>124</v>
      </c>
      <c r="B143">
        <v>21</v>
      </c>
      <c r="C143">
        <v>8</v>
      </c>
      <c r="D143" t="s">
        <v>298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 s="5">
        <v>379240</v>
      </c>
      <c r="L143">
        <v>0</v>
      </c>
      <c r="M143" s="1">
        <v>379240</v>
      </c>
      <c r="N143">
        <v>0</v>
      </c>
      <c r="O143" s="18">
        <v>379240</v>
      </c>
      <c r="P143" s="18">
        <v>0</v>
      </c>
      <c r="Q143" s="18">
        <f t="shared" si="11"/>
        <v>379240</v>
      </c>
    </row>
    <row r="144" spans="1:17" hidden="1" outlineLevel="1" x14ac:dyDescent="0.25">
      <c r="A144" s="61">
        <v>125</v>
      </c>
      <c r="B144">
        <v>21</v>
      </c>
      <c r="C144">
        <v>11</v>
      </c>
      <c r="D144" t="s">
        <v>299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s="4">
        <v>0</v>
      </c>
      <c r="L144">
        <v>0</v>
      </c>
      <c r="M144">
        <v>0</v>
      </c>
      <c r="N144">
        <v>0</v>
      </c>
      <c r="O144" s="18">
        <v>0</v>
      </c>
      <c r="P144" s="18">
        <v>0</v>
      </c>
      <c r="Q144" s="18">
        <f t="shared" si="11"/>
        <v>0</v>
      </c>
    </row>
    <row r="145" spans="1:17" hidden="1" outlineLevel="1" x14ac:dyDescent="0.25">
      <c r="A145" s="61">
        <v>126</v>
      </c>
      <c r="B145">
        <v>21</v>
      </c>
      <c r="C145">
        <v>41</v>
      </c>
      <c r="D145" t="s">
        <v>126</v>
      </c>
      <c r="E145">
        <v>0</v>
      </c>
      <c r="F145">
        <v>0</v>
      </c>
      <c r="G145" s="1">
        <v>-20003943</v>
      </c>
      <c r="H145" s="1">
        <v>-20003943</v>
      </c>
      <c r="I145" s="1">
        <v>24351942</v>
      </c>
      <c r="J145">
        <v>0</v>
      </c>
      <c r="K145" s="5">
        <v>14975238</v>
      </c>
      <c r="L145">
        <v>0</v>
      </c>
      <c r="M145" s="1">
        <v>39327180</v>
      </c>
      <c r="N145" s="1">
        <v>4000</v>
      </c>
      <c r="O145" s="18">
        <v>19327237</v>
      </c>
      <c r="P145" s="18">
        <v>22528796</v>
      </c>
      <c r="Q145" s="18">
        <f t="shared" si="11"/>
        <v>-3201559</v>
      </c>
    </row>
    <row r="146" spans="1:17" hidden="1" outlineLevel="1" x14ac:dyDescent="0.25">
      <c r="A146" s="61">
        <v>127</v>
      </c>
      <c r="B146">
        <v>21</v>
      </c>
      <c r="C146">
        <v>42</v>
      </c>
      <c r="D146" t="s">
        <v>127</v>
      </c>
      <c r="E146">
        <v>0</v>
      </c>
      <c r="F146">
        <v>0</v>
      </c>
      <c r="G146" s="1">
        <v>-534999</v>
      </c>
      <c r="H146" s="1">
        <v>-534999</v>
      </c>
      <c r="I146" s="1">
        <v>12605099</v>
      </c>
      <c r="J146">
        <v>0</v>
      </c>
      <c r="K146" s="5">
        <v>799764</v>
      </c>
      <c r="L146">
        <v>0</v>
      </c>
      <c r="M146" s="1">
        <v>13404863</v>
      </c>
      <c r="N146">
        <v>0</v>
      </c>
      <c r="O146" s="18">
        <v>12869864</v>
      </c>
      <c r="P146" s="18">
        <v>13449433</v>
      </c>
      <c r="Q146" s="18">
        <f t="shared" si="11"/>
        <v>-579569</v>
      </c>
    </row>
    <row r="147" spans="1:17" hidden="1" outlineLevel="1" x14ac:dyDescent="0.25">
      <c r="A147" s="61">
        <v>128</v>
      </c>
      <c r="B147">
        <v>21</v>
      </c>
      <c r="C147">
        <v>43</v>
      </c>
      <c r="D147" t="s">
        <v>300</v>
      </c>
      <c r="E147">
        <v>0</v>
      </c>
      <c r="F147">
        <v>0</v>
      </c>
      <c r="G147">
        <v>0</v>
      </c>
      <c r="H147">
        <v>0</v>
      </c>
      <c r="I147" s="1">
        <v>11663668</v>
      </c>
      <c r="J147">
        <v>0</v>
      </c>
      <c r="K147" s="5">
        <v>18777697</v>
      </c>
      <c r="L147">
        <v>0</v>
      </c>
      <c r="M147" s="1">
        <v>30441365</v>
      </c>
      <c r="N147">
        <v>0</v>
      </c>
      <c r="O147" s="18">
        <v>30441365</v>
      </c>
      <c r="P147" s="18">
        <v>32394627</v>
      </c>
      <c r="Q147" s="18">
        <f t="shared" si="11"/>
        <v>-1953262</v>
      </c>
    </row>
    <row r="148" spans="1:17" hidden="1" outlineLevel="1" x14ac:dyDescent="0.25">
      <c r="A148" s="61">
        <v>129</v>
      </c>
      <c r="B148">
        <v>21</v>
      </c>
      <c r="C148">
        <v>45</v>
      </c>
      <c r="D148" t="s">
        <v>301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 s="5">
        <v>8973793</v>
      </c>
      <c r="L148">
        <v>0</v>
      </c>
      <c r="M148" s="1">
        <v>8973793</v>
      </c>
      <c r="N148">
        <v>0</v>
      </c>
      <c r="O148" s="18">
        <v>8973793</v>
      </c>
      <c r="P148" s="18">
        <v>8718000</v>
      </c>
      <c r="Q148" s="18">
        <f t="shared" si="11"/>
        <v>255793</v>
      </c>
    </row>
    <row r="149" spans="1:17" hidden="1" outlineLevel="1" x14ac:dyDescent="0.25">
      <c r="A149" s="61">
        <v>1210</v>
      </c>
      <c r="B149">
        <v>21</v>
      </c>
      <c r="C149">
        <v>53</v>
      </c>
      <c r="D149" t="s">
        <v>128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s="4">
        <v>0</v>
      </c>
      <c r="L149">
        <v>0</v>
      </c>
      <c r="M149">
        <v>0</v>
      </c>
      <c r="N149">
        <v>0</v>
      </c>
      <c r="O149" s="18">
        <v>0</v>
      </c>
      <c r="P149" s="18">
        <v>0</v>
      </c>
      <c r="Q149" s="18">
        <f t="shared" si="11"/>
        <v>0</v>
      </c>
    </row>
    <row r="150" spans="1:17" hidden="1" outlineLevel="1" x14ac:dyDescent="0.25">
      <c r="A150" s="61">
        <v>1211</v>
      </c>
      <c r="B150">
        <v>21</v>
      </c>
      <c r="C150">
        <v>61</v>
      </c>
      <c r="D150" t="s">
        <v>129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 s="4">
        <v>0</v>
      </c>
      <c r="L150">
        <v>0</v>
      </c>
      <c r="M150">
        <v>0</v>
      </c>
      <c r="N150">
        <v>0</v>
      </c>
      <c r="O150" s="18">
        <v>0</v>
      </c>
      <c r="P150" s="18">
        <v>524000</v>
      </c>
      <c r="Q150" s="18">
        <f t="shared" si="11"/>
        <v>-524000</v>
      </c>
    </row>
    <row r="151" spans="1:17" hidden="1" outlineLevel="1" x14ac:dyDescent="0.25">
      <c r="A151" s="61">
        <v>1212</v>
      </c>
      <c r="B151">
        <v>21</v>
      </c>
      <c r="C151">
        <v>63</v>
      </c>
      <c r="D151" t="s">
        <v>130</v>
      </c>
      <c r="E151">
        <v>0</v>
      </c>
      <c r="F151">
        <v>0</v>
      </c>
      <c r="G151">
        <v>0</v>
      </c>
      <c r="H151">
        <v>0</v>
      </c>
      <c r="I151">
        <v>0</v>
      </c>
      <c r="J151" s="1">
        <v>23750001</v>
      </c>
      <c r="K151" s="4">
        <v>0</v>
      </c>
      <c r="L151">
        <v>0</v>
      </c>
      <c r="M151" s="1">
        <v>23750001</v>
      </c>
      <c r="N151">
        <v>0</v>
      </c>
      <c r="O151" s="18">
        <v>23750001</v>
      </c>
      <c r="P151" s="18">
        <v>23750001</v>
      </c>
      <c r="Q151" s="18">
        <f t="shared" si="11"/>
        <v>0</v>
      </c>
    </row>
    <row r="152" spans="1:17" hidden="1" outlineLevel="1" x14ac:dyDescent="0.25">
      <c r="A152" s="61">
        <v>1213</v>
      </c>
      <c r="B152">
        <v>21</v>
      </c>
      <c r="C152">
        <v>64</v>
      </c>
      <c r="D152" t="s">
        <v>227</v>
      </c>
      <c r="E152">
        <v>0</v>
      </c>
      <c r="F152">
        <v>0</v>
      </c>
      <c r="G152">
        <v>0</v>
      </c>
      <c r="H152">
        <v>0</v>
      </c>
      <c r="I152" s="1">
        <v>3750000</v>
      </c>
      <c r="J152">
        <v>0</v>
      </c>
      <c r="K152" s="4">
        <v>0</v>
      </c>
      <c r="L152">
        <v>0</v>
      </c>
      <c r="M152" s="1">
        <v>3750000</v>
      </c>
      <c r="N152">
        <v>0</v>
      </c>
      <c r="O152" s="18">
        <v>3750000</v>
      </c>
      <c r="P152" s="18">
        <v>3750000</v>
      </c>
      <c r="Q152" s="18">
        <f t="shared" si="11"/>
        <v>0</v>
      </c>
    </row>
    <row r="153" spans="1:17" hidden="1" outlineLevel="1" x14ac:dyDescent="0.25">
      <c r="A153" s="61">
        <v>1214</v>
      </c>
      <c r="B153">
        <v>21</v>
      </c>
      <c r="C153">
        <v>66</v>
      </c>
      <c r="D153" t="s">
        <v>251</v>
      </c>
      <c r="E153">
        <v>0</v>
      </c>
      <c r="F153">
        <v>0</v>
      </c>
      <c r="G153">
        <v>0</v>
      </c>
      <c r="H153">
        <v>0</v>
      </c>
      <c r="I153" s="1">
        <v>3633040</v>
      </c>
      <c r="J153">
        <v>0</v>
      </c>
      <c r="K153" s="5">
        <v>574265</v>
      </c>
      <c r="L153">
        <v>0</v>
      </c>
      <c r="M153" s="1">
        <v>4207305</v>
      </c>
      <c r="N153">
        <v>0</v>
      </c>
      <c r="O153" s="18">
        <v>4207305</v>
      </c>
      <c r="P153" s="18">
        <v>0</v>
      </c>
      <c r="Q153" s="18">
        <f t="shared" si="11"/>
        <v>4207305</v>
      </c>
    </row>
    <row r="154" spans="1:17" hidden="1" outlineLevel="1" x14ac:dyDescent="0.25">
      <c r="A154" s="61">
        <v>1215</v>
      </c>
      <c r="B154">
        <v>21</v>
      </c>
      <c r="C154">
        <v>71</v>
      </c>
      <c r="D154" t="s">
        <v>131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s="5">
        <v>54816</v>
      </c>
      <c r="L154">
        <v>0</v>
      </c>
      <c r="M154" s="1">
        <v>54816</v>
      </c>
      <c r="N154">
        <v>0</v>
      </c>
      <c r="O154" s="18">
        <v>54816</v>
      </c>
      <c r="P154" s="18">
        <v>247250</v>
      </c>
      <c r="Q154" s="18">
        <f t="shared" si="11"/>
        <v>-192434</v>
      </c>
    </row>
    <row r="155" spans="1:17" hidden="1" outlineLevel="1" x14ac:dyDescent="0.25">
      <c r="A155" s="61">
        <v>1216</v>
      </c>
      <c r="B155">
        <v>21</v>
      </c>
      <c r="C155">
        <v>75</v>
      </c>
      <c r="D155" t="s">
        <v>132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 s="4">
        <v>0</v>
      </c>
      <c r="L155">
        <v>0</v>
      </c>
      <c r="M155">
        <v>0</v>
      </c>
      <c r="N155">
        <v>0</v>
      </c>
      <c r="O155" s="18">
        <v>0</v>
      </c>
      <c r="P155" s="18">
        <v>475000</v>
      </c>
      <c r="Q155" s="18">
        <f t="shared" si="11"/>
        <v>-475000</v>
      </c>
    </row>
    <row r="156" spans="1:17" s="2" customFormat="1" collapsed="1" x14ac:dyDescent="0.25">
      <c r="A156" s="60">
        <v>13</v>
      </c>
      <c r="B156" s="2">
        <v>28</v>
      </c>
      <c r="D156" s="2" t="s">
        <v>133</v>
      </c>
      <c r="E156" s="2">
        <v>0</v>
      </c>
      <c r="F156" s="2">
        <v>0</v>
      </c>
      <c r="G156" s="3">
        <v>-553920</v>
      </c>
      <c r="H156" s="3">
        <v>-553920</v>
      </c>
      <c r="I156" s="2">
        <v>0</v>
      </c>
      <c r="J156" s="2">
        <v>0</v>
      </c>
      <c r="K156" s="13">
        <v>112188</v>
      </c>
      <c r="L156" s="2">
        <v>0</v>
      </c>
      <c r="M156" s="3">
        <v>112188</v>
      </c>
      <c r="N156" s="3">
        <v>-77254457</v>
      </c>
      <c r="O156" s="19">
        <v>-77696189</v>
      </c>
      <c r="P156" s="19">
        <v>-105525747</v>
      </c>
      <c r="Q156" s="19">
        <f>O156-P156</f>
        <v>27829558</v>
      </c>
    </row>
    <row r="157" spans="1:17" hidden="1" outlineLevel="1" x14ac:dyDescent="0.25">
      <c r="A157" s="61">
        <v>131</v>
      </c>
      <c r="B157">
        <v>28</v>
      </c>
      <c r="C157">
        <v>1</v>
      </c>
      <c r="D157" t="s">
        <v>134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 s="4">
        <v>0</v>
      </c>
      <c r="L157">
        <v>0</v>
      </c>
      <c r="M157">
        <v>0</v>
      </c>
      <c r="N157" s="1">
        <v>-4293505</v>
      </c>
      <c r="O157" s="18">
        <v>-4293505</v>
      </c>
      <c r="P157" s="18">
        <v>-3450000</v>
      </c>
      <c r="Q157" s="18">
        <f t="shared" ref="Q157:Q160" si="12">O157-P157</f>
        <v>-843505</v>
      </c>
    </row>
    <row r="158" spans="1:17" hidden="1" outlineLevel="1" x14ac:dyDescent="0.25">
      <c r="A158" s="61">
        <v>132</v>
      </c>
      <c r="B158">
        <v>28</v>
      </c>
      <c r="C158">
        <v>2</v>
      </c>
      <c r="D158" t="s">
        <v>135</v>
      </c>
      <c r="E158">
        <v>0</v>
      </c>
      <c r="F158">
        <v>0</v>
      </c>
      <c r="G158" s="1">
        <v>-553920</v>
      </c>
      <c r="H158" s="1">
        <v>-553920</v>
      </c>
      <c r="I158">
        <v>0</v>
      </c>
      <c r="J158">
        <v>0</v>
      </c>
      <c r="K158" s="4">
        <v>0</v>
      </c>
      <c r="L158">
        <v>0</v>
      </c>
      <c r="M158">
        <v>0</v>
      </c>
      <c r="N158" s="1">
        <v>-4041249</v>
      </c>
      <c r="O158" s="18">
        <v>-4595169</v>
      </c>
      <c r="P158" s="18">
        <v>-4741249</v>
      </c>
      <c r="Q158" s="18">
        <f t="shared" si="12"/>
        <v>146080</v>
      </c>
    </row>
    <row r="159" spans="1:17" hidden="1" outlineLevel="1" x14ac:dyDescent="0.25">
      <c r="A159" s="61">
        <v>133</v>
      </c>
      <c r="B159">
        <v>28</v>
      </c>
      <c r="C159">
        <v>3</v>
      </c>
      <c r="D159" t="s">
        <v>136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4">
        <v>0</v>
      </c>
      <c r="L159">
        <v>0</v>
      </c>
      <c r="M159">
        <v>0</v>
      </c>
      <c r="N159" s="1">
        <v>-77003537</v>
      </c>
      <c r="O159" s="18">
        <v>-77003537</v>
      </c>
      <c r="P159" s="18">
        <v>-100449498</v>
      </c>
      <c r="Q159" s="18">
        <f t="shared" si="12"/>
        <v>23445961</v>
      </c>
    </row>
    <row r="160" spans="1:17" hidden="1" outlineLevel="1" x14ac:dyDescent="0.25">
      <c r="A160" s="61">
        <v>134</v>
      </c>
      <c r="B160">
        <v>28</v>
      </c>
      <c r="C160">
        <v>11</v>
      </c>
      <c r="D160" t="s">
        <v>137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s="5">
        <v>112188</v>
      </c>
      <c r="L160">
        <v>0</v>
      </c>
      <c r="M160" s="1">
        <v>112188</v>
      </c>
      <c r="N160" s="1">
        <v>8083834</v>
      </c>
      <c r="O160" s="18">
        <v>8196022</v>
      </c>
      <c r="P160" s="18">
        <v>3115000</v>
      </c>
      <c r="Q160" s="18">
        <f t="shared" si="12"/>
        <v>5081022</v>
      </c>
    </row>
    <row r="161" spans="1:17" s="2" customFormat="1" collapsed="1" x14ac:dyDescent="0.25">
      <c r="A161" s="60">
        <v>14</v>
      </c>
      <c r="B161" s="2">
        <v>31</v>
      </c>
      <c r="D161" s="2" t="s">
        <v>138</v>
      </c>
      <c r="E161" s="2">
        <v>0</v>
      </c>
      <c r="F161" s="2">
        <v>0</v>
      </c>
      <c r="G161" s="3">
        <v>-352566006</v>
      </c>
      <c r="H161" s="3">
        <v>-352566006</v>
      </c>
      <c r="I161" s="3">
        <v>5018432</v>
      </c>
      <c r="J161" s="2">
        <v>0</v>
      </c>
      <c r="K161" s="13">
        <v>106087023</v>
      </c>
      <c r="L161" s="3">
        <v>56522031</v>
      </c>
      <c r="M161" s="3">
        <v>167627486</v>
      </c>
      <c r="N161" s="3">
        <v>194512378</v>
      </c>
      <c r="O161" s="19">
        <v>9573858</v>
      </c>
      <c r="P161" s="19">
        <v>73479617</v>
      </c>
      <c r="Q161" s="19">
        <f>O161-P161</f>
        <v>-63905759</v>
      </c>
    </row>
    <row r="162" spans="1:17" hidden="1" outlineLevel="1" x14ac:dyDescent="0.25">
      <c r="A162" s="61">
        <v>141</v>
      </c>
      <c r="B162">
        <v>31</v>
      </c>
      <c r="C162">
        <v>1</v>
      </c>
      <c r="D162" t="s">
        <v>228</v>
      </c>
      <c r="E162">
        <v>0</v>
      </c>
      <c r="F162">
        <v>0</v>
      </c>
      <c r="G162" s="1">
        <v>-42000000</v>
      </c>
      <c r="H162" s="1">
        <v>-42000000</v>
      </c>
      <c r="I162">
        <v>0</v>
      </c>
      <c r="J162">
        <v>0</v>
      </c>
      <c r="K162" s="4">
        <v>0</v>
      </c>
      <c r="L162">
        <v>0</v>
      </c>
      <c r="M162">
        <v>0</v>
      </c>
      <c r="N162">
        <v>0</v>
      </c>
      <c r="O162" s="18">
        <v>-42000000</v>
      </c>
      <c r="P162" s="18">
        <v>-10000000</v>
      </c>
      <c r="Q162" s="18">
        <f t="shared" ref="Q162:Q203" si="13">O162-P162</f>
        <v>-32000000</v>
      </c>
    </row>
    <row r="163" spans="1:17" hidden="1" outlineLevel="1" x14ac:dyDescent="0.25">
      <c r="A163" s="61">
        <v>142</v>
      </c>
      <c r="B163">
        <v>31</v>
      </c>
      <c r="C163">
        <v>2</v>
      </c>
      <c r="D163" t="s">
        <v>139</v>
      </c>
      <c r="E163">
        <v>0</v>
      </c>
      <c r="F163">
        <v>0</v>
      </c>
      <c r="G163" s="1">
        <v>-174999</v>
      </c>
      <c r="H163" s="1">
        <v>-174999</v>
      </c>
      <c r="I163" s="1">
        <v>5018432</v>
      </c>
      <c r="J163">
        <v>0</v>
      </c>
      <c r="K163" s="5">
        <v>3096288</v>
      </c>
      <c r="L163">
        <v>0</v>
      </c>
      <c r="M163" s="1">
        <v>8114720</v>
      </c>
      <c r="N163">
        <v>0</v>
      </c>
      <c r="O163" s="18">
        <v>7939721</v>
      </c>
      <c r="P163" s="18">
        <v>5322311</v>
      </c>
      <c r="Q163" s="18">
        <f t="shared" si="13"/>
        <v>2617410</v>
      </c>
    </row>
    <row r="164" spans="1:17" hidden="1" outlineLevel="1" x14ac:dyDescent="0.25">
      <c r="A164" s="61">
        <v>143</v>
      </c>
      <c r="B164">
        <v>31</v>
      </c>
      <c r="C164">
        <v>7</v>
      </c>
      <c r="D164" t="s">
        <v>252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 s="4">
        <v>0</v>
      </c>
      <c r="L164">
        <v>0</v>
      </c>
      <c r="M164">
        <v>0</v>
      </c>
      <c r="N164">
        <v>0</v>
      </c>
      <c r="O164" s="18">
        <v>0</v>
      </c>
      <c r="P164" s="18">
        <v>0</v>
      </c>
      <c r="Q164" s="18">
        <f t="shared" si="13"/>
        <v>0</v>
      </c>
    </row>
    <row r="165" spans="1:17" hidden="1" outlineLevel="1" x14ac:dyDescent="0.25">
      <c r="A165" s="61">
        <v>144</v>
      </c>
      <c r="B165">
        <v>31</v>
      </c>
      <c r="C165">
        <v>9</v>
      </c>
      <c r="D165" t="s">
        <v>140</v>
      </c>
      <c r="E165">
        <v>0</v>
      </c>
      <c r="F165">
        <v>0</v>
      </c>
      <c r="G165" s="1">
        <v>-13707894</v>
      </c>
      <c r="H165" s="1">
        <v>-13707894</v>
      </c>
      <c r="I165">
        <v>0</v>
      </c>
      <c r="J165">
        <v>0</v>
      </c>
      <c r="K165" s="4">
        <v>0</v>
      </c>
      <c r="L165" s="1">
        <v>5957901</v>
      </c>
      <c r="M165" s="1">
        <v>5957901</v>
      </c>
      <c r="N165">
        <v>0</v>
      </c>
      <c r="O165" s="18">
        <v>-7749993</v>
      </c>
      <c r="P165" s="18">
        <v>-7749992</v>
      </c>
      <c r="Q165" s="18">
        <f t="shared" si="13"/>
        <v>-1</v>
      </c>
    </row>
    <row r="166" spans="1:17" hidden="1" outlineLevel="1" x14ac:dyDescent="0.25">
      <c r="A166" s="61">
        <v>145</v>
      </c>
      <c r="B166">
        <v>31</v>
      </c>
      <c r="C166">
        <v>11</v>
      </c>
      <c r="D166" t="s">
        <v>46</v>
      </c>
      <c r="E166">
        <v>0</v>
      </c>
      <c r="F166">
        <v>0</v>
      </c>
      <c r="G166" s="1">
        <v>-35307006</v>
      </c>
      <c r="H166" s="1">
        <v>-35307006</v>
      </c>
      <c r="I166">
        <v>0</v>
      </c>
      <c r="J166">
        <v>0</v>
      </c>
      <c r="K166" s="5">
        <v>14156437</v>
      </c>
      <c r="L166" s="1">
        <v>4899990</v>
      </c>
      <c r="M166" s="1">
        <v>19056427</v>
      </c>
      <c r="N166">
        <v>0</v>
      </c>
      <c r="O166" s="18">
        <v>-16250579</v>
      </c>
      <c r="P166" s="18">
        <v>-18741499</v>
      </c>
      <c r="Q166" s="18">
        <f t="shared" si="13"/>
        <v>2490920</v>
      </c>
    </row>
    <row r="167" spans="1:17" hidden="1" outlineLevel="1" x14ac:dyDescent="0.25">
      <c r="A167" s="61">
        <v>146</v>
      </c>
      <c r="B167">
        <v>31</v>
      </c>
      <c r="C167">
        <v>13</v>
      </c>
      <c r="D167" t="s">
        <v>48</v>
      </c>
      <c r="E167">
        <v>0</v>
      </c>
      <c r="F167">
        <v>0</v>
      </c>
      <c r="G167" s="1">
        <v>-51576384</v>
      </c>
      <c r="H167" s="1">
        <v>-51576384</v>
      </c>
      <c r="I167">
        <v>0</v>
      </c>
      <c r="J167">
        <v>0</v>
      </c>
      <c r="K167" s="5">
        <v>13217965</v>
      </c>
      <c r="L167" s="1">
        <v>8323329</v>
      </c>
      <c r="M167" s="1">
        <v>21541294</v>
      </c>
      <c r="N167">
        <v>0</v>
      </c>
      <c r="O167" s="18">
        <v>-30035090</v>
      </c>
      <c r="P167" s="18">
        <v>-28347074</v>
      </c>
      <c r="Q167" s="18">
        <f t="shared" si="13"/>
        <v>-1688016</v>
      </c>
    </row>
    <row r="168" spans="1:17" hidden="1" outlineLevel="1" x14ac:dyDescent="0.25">
      <c r="A168" s="61">
        <v>147</v>
      </c>
      <c r="B168">
        <v>31</v>
      </c>
      <c r="C168">
        <v>14</v>
      </c>
      <c r="D168" t="s">
        <v>141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 s="5">
        <v>419943</v>
      </c>
      <c r="L168">
        <v>0</v>
      </c>
      <c r="M168" s="1">
        <v>419943</v>
      </c>
      <c r="N168">
        <v>0</v>
      </c>
      <c r="O168" s="18">
        <v>419943</v>
      </c>
      <c r="P168" s="18">
        <v>331251</v>
      </c>
      <c r="Q168" s="18">
        <f t="shared" si="13"/>
        <v>88692</v>
      </c>
    </row>
    <row r="169" spans="1:17" hidden="1" outlineLevel="1" x14ac:dyDescent="0.25">
      <c r="A169" s="61">
        <v>148</v>
      </c>
      <c r="B169">
        <v>31</v>
      </c>
      <c r="C169">
        <v>15</v>
      </c>
      <c r="D169" t="s">
        <v>253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 s="5">
        <v>862096</v>
      </c>
      <c r="L169">
        <v>0</v>
      </c>
      <c r="M169" s="1">
        <v>862096</v>
      </c>
      <c r="N169">
        <v>0</v>
      </c>
      <c r="O169" s="18">
        <v>862096</v>
      </c>
      <c r="P169" s="18">
        <v>0</v>
      </c>
      <c r="Q169" s="18">
        <f t="shared" si="13"/>
        <v>862096</v>
      </c>
    </row>
    <row r="170" spans="1:17" hidden="1" outlineLevel="1" x14ac:dyDescent="0.25">
      <c r="A170" s="61">
        <v>149</v>
      </c>
      <c r="B170">
        <v>31</v>
      </c>
      <c r="C170">
        <v>16</v>
      </c>
      <c r="D170" t="s">
        <v>142</v>
      </c>
      <c r="E170">
        <v>0</v>
      </c>
      <c r="F170">
        <v>0</v>
      </c>
      <c r="G170" s="1">
        <v>-4710864</v>
      </c>
      <c r="H170" s="1">
        <v>-4710864</v>
      </c>
      <c r="I170">
        <v>0</v>
      </c>
      <c r="J170">
        <v>0</v>
      </c>
      <c r="K170" s="5">
        <v>415054</v>
      </c>
      <c r="L170" s="1">
        <v>3555897</v>
      </c>
      <c r="M170" s="1">
        <v>3970951</v>
      </c>
      <c r="N170">
        <v>0</v>
      </c>
      <c r="O170" s="18">
        <v>-739913</v>
      </c>
      <c r="P170" s="18">
        <v>1087135</v>
      </c>
      <c r="Q170" s="18">
        <f t="shared" si="13"/>
        <v>-1827048</v>
      </c>
    </row>
    <row r="171" spans="1:17" hidden="1" outlineLevel="1" x14ac:dyDescent="0.25">
      <c r="A171" s="61">
        <v>1410</v>
      </c>
      <c r="B171">
        <v>31</v>
      </c>
      <c r="C171">
        <v>17</v>
      </c>
      <c r="D171" t="s">
        <v>143</v>
      </c>
      <c r="E171">
        <v>0</v>
      </c>
      <c r="F171">
        <v>0</v>
      </c>
      <c r="G171" s="1">
        <v>-6645849</v>
      </c>
      <c r="H171" s="1">
        <v>-6645849</v>
      </c>
      <c r="I171">
        <v>0</v>
      </c>
      <c r="J171">
        <v>0</v>
      </c>
      <c r="K171" s="5">
        <v>1157084</v>
      </c>
      <c r="L171">
        <v>0</v>
      </c>
      <c r="M171" s="1">
        <v>1157084</v>
      </c>
      <c r="N171">
        <v>0</v>
      </c>
      <c r="O171" s="18">
        <v>-5488765</v>
      </c>
      <c r="P171" s="18">
        <v>-6645849</v>
      </c>
      <c r="Q171" s="18">
        <f t="shared" si="13"/>
        <v>1157084</v>
      </c>
    </row>
    <row r="172" spans="1:17" hidden="1" outlineLevel="1" x14ac:dyDescent="0.25">
      <c r="A172" s="61">
        <v>1411</v>
      </c>
      <c r="B172">
        <v>31</v>
      </c>
      <c r="C172">
        <v>18</v>
      </c>
      <c r="D172" t="s">
        <v>53</v>
      </c>
      <c r="E172">
        <v>0</v>
      </c>
      <c r="F172">
        <v>0</v>
      </c>
      <c r="G172" s="1">
        <v>-3693954</v>
      </c>
      <c r="H172" s="1">
        <v>-3693954</v>
      </c>
      <c r="I172">
        <v>0</v>
      </c>
      <c r="J172">
        <v>0</v>
      </c>
      <c r="K172" s="4">
        <v>0</v>
      </c>
      <c r="L172" s="1">
        <v>903486</v>
      </c>
      <c r="M172" s="1">
        <v>903486</v>
      </c>
      <c r="N172">
        <v>0</v>
      </c>
      <c r="O172" s="18">
        <v>-2790468</v>
      </c>
      <c r="P172" s="18">
        <v>-2790473</v>
      </c>
      <c r="Q172" s="18">
        <f t="shared" si="13"/>
        <v>5</v>
      </c>
    </row>
    <row r="173" spans="1:17" hidden="1" outlineLevel="1" x14ac:dyDescent="0.25">
      <c r="A173" s="61">
        <v>1412</v>
      </c>
      <c r="B173">
        <v>31</v>
      </c>
      <c r="C173">
        <v>19</v>
      </c>
      <c r="D173" t="s">
        <v>144</v>
      </c>
      <c r="E173">
        <v>0</v>
      </c>
      <c r="F173">
        <v>0</v>
      </c>
      <c r="G173" s="1">
        <v>-27247209</v>
      </c>
      <c r="H173" s="1">
        <v>-27247209</v>
      </c>
      <c r="I173">
        <v>0</v>
      </c>
      <c r="J173">
        <v>0</v>
      </c>
      <c r="K173" s="5">
        <v>4943341</v>
      </c>
      <c r="L173" s="1">
        <v>6363393</v>
      </c>
      <c r="M173" s="1">
        <v>11306734</v>
      </c>
      <c r="N173">
        <v>0</v>
      </c>
      <c r="O173" s="18">
        <v>-15940475</v>
      </c>
      <c r="P173" s="18">
        <v>-15408467</v>
      </c>
      <c r="Q173" s="18">
        <f t="shared" si="13"/>
        <v>-532008</v>
      </c>
    </row>
    <row r="174" spans="1:17" hidden="1" outlineLevel="1" x14ac:dyDescent="0.25">
      <c r="A174" s="61">
        <v>1413</v>
      </c>
      <c r="B174">
        <v>31</v>
      </c>
      <c r="C174">
        <v>20</v>
      </c>
      <c r="D174" t="s">
        <v>226</v>
      </c>
      <c r="E174">
        <v>0</v>
      </c>
      <c r="F174">
        <v>0</v>
      </c>
      <c r="G174" s="1">
        <v>-7126707</v>
      </c>
      <c r="H174" s="1">
        <v>-7126707</v>
      </c>
      <c r="I174">
        <v>0</v>
      </c>
      <c r="J174">
        <v>0</v>
      </c>
      <c r="K174" s="4">
        <v>0</v>
      </c>
      <c r="L174" s="1">
        <v>3260382</v>
      </c>
      <c r="M174" s="1">
        <v>3260382</v>
      </c>
      <c r="N174">
        <v>0</v>
      </c>
      <c r="O174" s="18">
        <v>-3866325</v>
      </c>
      <c r="P174" s="18">
        <v>-3866325</v>
      </c>
      <c r="Q174" s="18">
        <f t="shared" si="13"/>
        <v>0</v>
      </c>
    </row>
    <row r="175" spans="1:17" hidden="1" outlineLevel="1" x14ac:dyDescent="0.25">
      <c r="A175" s="61">
        <v>1414</v>
      </c>
      <c r="B175">
        <v>31</v>
      </c>
      <c r="C175">
        <v>21</v>
      </c>
      <c r="D175" t="s">
        <v>76</v>
      </c>
      <c r="E175">
        <v>0</v>
      </c>
      <c r="F175">
        <v>0</v>
      </c>
      <c r="G175" s="1">
        <v>-38138154</v>
      </c>
      <c r="H175" s="1">
        <v>-38138154</v>
      </c>
      <c r="I175">
        <v>0</v>
      </c>
      <c r="J175">
        <v>0</v>
      </c>
      <c r="K175" s="5">
        <v>14076974</v>
      </c>
      <c r="L175" s="1">
        <v>6403611</v>
      </c>
      <c r="M175" s="1">
        <v>20480585</v>
      </c>
      <c r="N175">
        <v>0</v>
      </c>
      <c r="O175" s="18">
        <v>-17657569</v>
      </c>
      <c r="P175" s="18">
        <v>-21167933</v>
      </c>
      <c r="Q175" s="18">
        <f t="shared" si="13"/>
        <v>3510364</v>
      </c>
    </row>
    <row r="176" spans="1:17" hidden="1" outlineLevel="1" x14ac:dyDescent="0.25">
      <c r="A176" s="61">
        <v>1415</v>
      </c>
      <c r="B176">
        <v>31</v>
      </c>
      <c r="C176">
        <v>22</v>
      </c>
      <c r="D176" t="s">
        <v>145</v>
      </c>
      <c r="E176">
        <v>0</v>
      </c>
      <c r="F176">
        <v>0</v>
      </c>
      <c r="G176" s="1">
        <v>-6364176</v>
      </c>
      <c r="H176" s="1">
        <v>-6364176</v>
      </c>
      <c r="I176">
        <v>0</v>
      </c>
      <c r="J176">
        <v>0</v>
      </c>
      <c r="K176" s="4">
        <v>0</v>
      </c>
      <c r="L176" s="1">
        <v>1750557</v>
      </c>
      <c r="M176" s="1">
        <v>1750557</v>
      </c>
      <c r="N176">
        <v>0</v>
      </c>
      <c r="O176" s="18">
        <v>-4613619</v>
      </c>
      <c r="P176" s="18">
        <v>-4299788</v>
      </c>
      <c r="Q176" s="18">
        <f t="shared" si="13"/>
        <v>-313831</v>
      </c>
    </row>
    <row r="177" spans="1:17" hidden="1" outlineLevel="1" x14ac:dyDescent="0.25">
      <c r="A177" s="61">
        <v>1416</v>
      </c>
      <c r="B177">
        <v>31</v>
      </c>
      <c r="C177">
        <v>25</v>
      </c>
      <c r="D177" t="s">
        <v>146</v>
      </c>
      <c r="E177">
        <v>0</v>
      </c>
      <c r="F177">
        <v>0</v>
      </c>
      <c r="G177" s="1">
        <v>-34837233</v>
      </c>
      <c r="H177" s="1">
        <v>-34837233</v>
      </c>
      <c r="I177">
        <v>0</v>
      </c>
      <c r="J177">
        <v>0</v>
      </c>
      <c r="K177" s="5">
        <v>11130262</v>
      </c>
      <c r="L177">
        <v>0</v>
      </c>
      <c r="M177" s="1">
        <v>11130262</v>
      </c>
      <c r="N177">
        <v>0</v>
      </c>
      <c r="O177" s="18">
        <v>-23706971</v>
      </c>
      <c r="P177" s="18">
        <v>-18629446</v>
      </c>
      <c r="Q177" s="18">
        <f t="shared" si="13"/>
        <v>-5077525</v>
      </c>
    </row>
    <row r="178" spans="1:17" hidden="1" outlineLevel="1" x14ac:dyDescent="0.25">
      <c r="A178" s="61">
        <v>1417</v>
      </c>
      <c r="B178">
        <v>31</v>
      </c>
      <c r="C178">
        <v>31</v>
      </c>
      <c r="D178" t="s">
        <v>147</v>
      </c>
      <c r="E178">
        <v>0</v>
      </c>
      <c r="F178">
        <v>0</v>
      </c>
      <c r="G178" s="1">
        <v>-195939</v>
      </c>
      <c r="H178" s="1">
        <v>-195939</v>
      </c>
      <c r="I178">
        <v>0</v>
      </c>
      <c r="J178">
        <v>0</v>
      </c>
      <c r="K178" s="5">
        <v>74600</v>
      </c>
      <c r="L178" s="1">
        <v>28131</v>
      </c>
      <c r="M178" s="1">
        <v>102731</v>
      </c>
      <c r="N178">
        <v>0</v>
      </c>
      <c r="O178" s="18">
        <v>-93208</v>
      </c>
      <c r="P178" s="18">
        <v>229473</v>
      </c>
      <c r="Q178" s="18">
        <f t="shared" si="13"/>
        <v>-322681</v>
      </c>
    </row>
    <row r="179" spans="1:17" hidden="1" outlineLevel="1" x14ac:dyDescent="0.25">
      <c r="A179" s="61">
        <v>1418</v>
      </c>
      <c r="B179">
        <v>31</v>
      </c>
      <c r="C179">
        <v>32</v>
      </c>
      <c r="D179" t="s">
        <v>39</v>
      </c>
      <c r="E179">
        <v>0</v>
      </c>
      <c r="F179">
        <v>0</v>
      </c>
      <c r="G179" s="1">
        <v>-4180530</v>
      </c>
      <c r="H179" s="1">
        <v>-4180530</v>
      </c>
      <c r="I179">
        <v>0</v>
      </c>
      <c r="J179">
        <v>0</v>
      </c>
      <c r="K179" s="5">
        <v>1519996</v>
      </c>
      <c r="L179" s="1">
        <v>378294</v>
      </c>
      <c r="M179" s="1">
        <v>1898290</v>
      </c>
      <c r="N179">
        <v>0</v>
      </c>
      <c r="O179" s="18">
        <v>-2282240</v>
      </c>
      <c r="P179" s="18">
        <v>-2242813</v>
      </c>
      <c r="Q179" s="18">
        <f t="shared" si="13"/>
        <v>-39427</v>
      </c>
    </row>
    <row r="180" spans="1:17" hidden="1" outlineLevel="1" x14ac:dyDescent="0.25">
      <c r="A180" s="61">
        <v>1419</v>
      </c>
      <c r="B180">
        <v>31</v>
      </c>
      <c r="C180">
        <v>33</v>
      </c>
      <c r="D180" t="s">
        <v>40</v>
      </c>
      <c r="E180">
        <v>0</v>
      </c>
      <c r="F180">
        <v>0</v>
      </c>
      <c r="G180" s="1">
        <v>-4387476</v>
      </c>
      <c r="H180" s="1">
        <v>-4387476</v>
      </c>
      <c r="I180">
        <v>0</v>
      </c>
      <c r="J180">
        <v>0</v>
      </c>
      <c r="K180" s="5">
        <v>1326841</v>
      </c>
      <c r="L180" s="1">
        <v>707940</v>
      </c>
      <c r="M180" s="1">
        <v>2034781</v>
      </c>
      <c r="N180">
        <v>0</v>
      </c>
      <c r="O180" s="18">
        <v>-2352695</v>
      </c>
      <c r="P180" s="18">
        <v>-2148034</v>
      </c>
      <c r="Q180" s="18">
        <f t="shared" si="13"/>
        <v>-204661</v>
      </c>
    </row>
    <row r="181" spans="1:17" hidden="1" outlineLevel="1" x14ac:dyDescent="0.25">
      <c r="A181" s="61">
        <v>1420</v>
      </c>
      <c r="B181">
        <v>31</v>
      </c>
      <c r="C181">
        <v>34</v>
      </c>
      <c r="D181" t="s">
        <v>148</v>
      </c>
      <c r="E181">
        <v>0</v>
      </c>
      <c r="F181">
        <v>0</v>
      </c>
      <c r="G181" s="1">
        <v>-6498255</v>
      </c>
      <c r="H181" s="1">
        <v>-6498255</v>
      </c>
      <c r="I181">
        <v>0</v>
      </c>
      <c r="J181">
        <v>0</v>
      </c>
      <c r="K181" s="5">
        <v>1360938</v>
      </c>
      <c r="L181" s="1">
        <v>959226</v>
      </c>
      <c r="M181" s="1">
        <v>2320164</v>
      </c>
      <c r="N181">
        <v>0</v>
      </c>
      <c r="O181" s="18">
        <v>-4178091</v>
      </c>
      <c r="P181" s="18">
        <v>-4071504</v>
      </c>
      <c r="Q181" s="18">
        <f t="shared" si="13"/>
        <v>-106587</v>
      </c>
    </row>
    <row r="182" spans="1:17" hidden="1" outlineLevel="1" x14ac:dyDescent="0.25">
      <c r="A182" s="61">
        <v>1421</v>
      </c>
      <c r="B182">
        <v>31</v>
      </c>
      <c r="C182">
        <v>36</v>
      </c>
      <c r="D182" t="s">
        <v>42</v>
      </c>
      <c r="E182">
        <v>0</v>
      </c>
      <c r="F182">
        <v>0</v>
      </c>
      <c r="G182" s="1">
        <v>-8181588</v>
      </c>
      <c r="H182" s="1">
        <v>-8181588</v>
      </c>
      <c r="I182">
        <v>0</v>
      </c>
      <c r="J182">
        <v>0</v>
      </c>
      <c r="K182" s="5">
        <v>1975228</v>
      </c>
      <c r="L182" s="1">
        <v>1284123</v>
      </c>
      <c r="M182" s="1">
        <v>3259351</v>
      </c>
      <c r="N182">
        <v>0</v>
      </c>
      <c r="O182" s="18">
        <v>-4922237</v>
      </c>
      <c r="P182" s="18">
        <v>-4769470</v>
      </c>
      <c r="Q182" s="18">
        <f t="shared" si="13"/>
        <v>-152767</v>
      </c>
    </row>
    <row r="183" spans="1:17" hidden="1" outlineLevel="1" x14ac:dyDescent="0.25">
      <c r="A183" s="61">
        <v>1422</v>
      </c>
      <c r="B183">
        <v>31</v>
      </c>
      <c r="C183">
        <v>37</v>
      </c>
      <c r="D183" t="s">
        <v>232</v>
      </c>
      <c r="E183">
        <v>0</v>
      </c>
      <c r="F183">
        <v>0</v>
      </c>
      <c r="G183" s="1">
        <v>-6016329</v>
      </c>
      <c r="H183" s="1">
        <v>-6016329</v>
      </c>
      <c r="I183">
        <v>0</v>
      </c>
      <c r="J183">
        <v>0</v>
      </c>
      <c r="K183" s="5">
        <v>4932819</v>
      </c>
      <c r="L183" s="1">
        <v>2603628</v>
      </c>
      <c r="M183" s="1">
        <v>7536447</v>
      </c>
      <c r="N183">
        <v>0</v>
      </c>
      <c r="O183" s="18">
        <v>1520118</v>
      </c>
      <c r="P183" s="18">
        <v>-2606625</v>
      </c>
      <c r="Q183" s="18">
        <f t="shared" si="13"/>
        <v>4126743</v>
      </c>
    </row>
    <row r="184" spans="1:17" hidden="1" outlineLevel="1" x14ac:dyDescent="0.25">
      <c r="A184" s="61">
        <v>1423</v>
      </c>
      <c r="B184">
        <v>31</v>
      </c>
      <c r="C184">
        <v>51</v>
      </c>
      <c r="D184" t="s">
        <v>254</v>
      </c>
      <c r="E184">
        <v>0</v>
      </c>
      <c r="F184">
        <v>0</v>
      </c>
      <c r="G184" s="1">
        <v>-2335530</v>
      </c>
      <c r="H184" s="1">
        <v>-2335530</v>
      </c>
      <c r="I184">
        <v>0</v>
      </c>
      <c r="J184">
        <v>0</v>
      </c>
      <c r="K184" s="5">
        <v>1068549</v>
      </c>
      <c r="L184" s="1">
        <v>348705</v>
      </c>
      <c r="M184" s="1">
        <v>1417254</v>
      </c>
      <c r="N184">
        <v>0</v>
      </c>
      <c r="O184" s="18">
        <v>-918276</v>
      </c>
      <c r="P184" s="18">
        <v>-599253</v>
      </c>
      <c r="Q184" s="18">
        <f t="shared" si="13"/>
        <v>-319023</v>
      </c>
    </row>
    <row r="185" spans="1:17" hidden="1" outlineLevel="1" x14ac:dyDescent="0.25">
      <c r="A185" s="61">
        <v>1424</v>
      </c>
      <c r="B185">
        <v>31</v>
      </c>
      <c r="C185">
        <v>52</v>
      </c>
      <c r="D185" t="s">
        <v>149</v>
      </c>
      <c r="E185">
        <v>0</v>
      </c>
      <c r="F185">
        <v>0</v>
      </c>
      <c r="G185" s="1">
        <v>-2689065</v>
      </c>
      <c r="H185" s="1">
        <v>-2689065</v>
      </c>
      <c r="I185">
        <v>0</v>
      </c>
      <c r="J185">
        <v>0</v>
      </c>
      <c r="K185" s="5">
        <v>2631382</v>
      </c>
      <c r="L185" s="1">
        <v>372885</v>
      </c>
      <c r="M185" s="1">
        <v>3004267</v>
      </c>
      <c r="N185">
        <v>0</v>
      </c>
      <c r="O185" s="18">
        <v>315202</v>
      </c>
      <c r="P185" s="18">
        <v>-1037425</v>
      </c>
      <c r="Q185" s="18">
        <f t="shared" si="13"/>
        <v>1352627</v>
      </c>
    </row>
    <row r="186" spans="1:17" hidden="1" outlineLevel="1" x14ac:dyDescent="0.25">
      <c r="A186" s="61">
        <v>1425</v>
      </c>
      <c r="B186">
        <v>31</v>
      </c>
      <c r="C186">
        <v>53</v>
      </c>
      <c r="D186" t="s">
        <v>150</v>
      </c>
      <c r="E186">
        <v>0</v>
      </c>
      <c r="F186">
        <v>0</v>
      </c>
      <c r="G186" s="1">
        <v>-12494424</v>
      </c>
      <c r="H186" s="1">
        <v>-12494424</v>
      </c>
      <c r="I186">
        <v>0</v>
      </c>
      <c r="J186">
        <v>0</v>
      </c>
      <c r="K186" s="5">
        <v>8075746</v>
      </c>
      <c r="L186" s="1">
        <v>1043643</v>
      </c>
      <c r="M186" s="1">
        <v>9119389</v>
      </c>
      <c r="N186">
        <v>0</v>
      </c>
      <c r="O186" s="18">
        <v>-3375035</v>
      </c>
      <c r="P186" s="18">
        <v>-2310269</v>
      </c>
      <c r="Q186" s="18">
        <f t="shared" si="13"/>
        <v>-1064766</v>
      </c>
    </row>
    <row r="187" spans="1:17" hidden="1" outlineLevel="1" x14ac:dyDescent="0.25">
      <c r="A187" s="61">
        <v>1426</v>
      </c>
      <c r="B187">
        <v>31</v>
      </c>
      <c r="C187">
        <v>54</v>
      </c>
      <c r="D187" t="s">
        <v>255</v>
      </c>
      <c r="E187">
        <v>0</v>
      </c>
      <c r="F187">
        <v>0</v>
      </c>
      <c r="G187" s="1">
        <v>-1299297</v>
      </c>
      <c r="H187" s="1">
        <v>-1299297</v>
      </c>
      <c r="I187">
        <v>0</v>
      </c>
      <c r="J187">
        <v>0</v>
      </c>
      <c r="K187" s="5">
        <v>179030</v>
      </c>
      <c r="L187">
        <v>0</v>
      </c>
      <c r="M187" s="1">
        <v>179030</v>
      </c>
      <c r="N187">
        <v>0</v>
      </c>
      <c r="O187" s="18">
        <v>-1120267</v>
      </c>
      <c r="P187" s="18">
        <v>-704007</v>
      </c>
      <c r="Q187" s="18">
        <f t="shared" si="13"/>
        <v>-416260</v>
      </c>
    </row>
    <row r="188" spans="1:17" hidden="1" outlineLevel="1" x14ac:dyDescent="0.25">
      <c r="A188" s="61">
        <v>1427</v>
      </c>
      <c r="B188">
        <v>31</v>
      </c>
      <c r="C188">
        <v>55</v>
      </c>
      <c r="D188" t="s">
        <v>151</v>
      </c>
      <c r="E188">
        <v>0</v>
      </c>
      <c r="F188">
        <v>0</v>
      </c>
      <c r="G188" s="1">
        <v>-361572</v>
      </c>
      <c r="H188" s="1">
        <v>-361572</v>
      </c>
      <c r="I188">
        <v>0</v>
      </c>
      <c r="J188">
        <v>0</v>
      </c>
      <c r="K188" s="4">
        <v>0</v>
      </c>
      <c r="L188" s="1">
        <v>225726</v>
      </c>
      <c r="M188" s="1">
        <v>225726</v>
      </c>
      <c r="N188">
        <v>0</v>
      </c>
      <c r="O188" s="18">
        <v>-135846</v>
      </c>
      <c r="P188" s="18">
        <v>-27508</v>
      </c>
      <c r="Q188" s="18">
        <f t="shared" si="13"/>
        <v>-108338</v>
      </c>
    </row>
    <row r="189" spans="1:17" hidden="1" outlineLevel="1" x14ac:dyDescent="0.25">
      <c r="A189" s="61">
        <v>1428</v>
      </c>
      <c r="B189">
        <v>31</v>
      </c>
      <c r="C189">
        <v>56</v>
      </c>
      <c r="D189" t="s">
        <v>152</v>
      </c>
      <c r="E189">
        <v>0</v>
      </c>
      <c r="F189">
        <v>0</v>
      </c>
      <c r="G189" s="1">
        <v>-6691128</v>
      </c>
      <c r="H189" s="1">
        <v>-6691128</v>
      </c>
      <c r="I189">
        <v>0</v>
      </c>
      <c r="J189">
        <v>0</v>
      </c>
      <c r="K189" s="5">
        <v>1893323</v>
      </c>
      <c r="L189" s="1">
        <v>961197</v>
      </c>
      <c r="M189" s="1">
        <v>2854520</v>
      </c>
      <c r="N189">
        <v>0</v>
      </c>
      <c r="O189" s="18">
        <v>-3836608</v>
      </c>
      <c r="P189" s="18">
        <v>-4096817</v>
      </c>
      <c r="Q189" s="18">
        <f t="shared" si="13"/>
        <v>260209</v>
      </c>
    </row>
    <row r="190" spans="1:17" hidden="1" outlineLevel="1" x14ac:dyDescent="0.25">
      <c r="A190" s="61">
        <v>1429</v>
      </c>
      <c r="B190">
        <v>31</v>
      </c>
      <c r="C190">
        <v>57</v>
      </c>
      <c r="D190" t="s">
        <v>153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 s="5">
        <v>69306</v>
      </c>
      <c r="L190">
        <v>0</v>
      </c>
      <c r="M190" s="1">
        <v>69306</v>
      </c>
      <c r="N190">
        <v>0</v>
      </c>
      <c r="O190" s="18">
        <v>69306</v>
      </c>
      <c r="P190" s="18">
        <v>0</v>
      </c>
      <c r="Q190" s="18">
        <f t="shared" si="13"/>
        <v>69306</v>
      </c>
    </row>
    <row r="191" spans="1:17" hidden="1" outlineLevel="1" x14ac:dyDescent="0.25">
      <c r="A191" s="61">
        <v>1430</v>
      </c>
      <c r="B191">
        <v>31</v>
      </c>
      <c r="C191">
        <v>58</v>
      </c>
      <c r="D191" t="s">
        <v>154</v>
      </c>
      <c r="E191">
        <v>0</v>
      </c>
      <c r="F191">
        <v>0</v>
      </c>
      <c r="G191" s="1">
        <v>-2511489</v>
      </c>
      <c r="H191" s="1">
        <v>-2511489</v>
      </c>
      <c r="I191">
        <v>0</v>
      </c>
      <c r="J191">
        <v>0</v>
      </c>
      <c r="K191" s="5">
        <v>3992830</v>
      </c>
      <c r="L191">
        <v>0</v>
      </c>
      <c r="M191" s="1">
        <v>3992830</v>
      </c>
      <c r="N191">
        <v>0</v>
      </c>
      <c r="O191" s="18">
        <v>1481341</v>
      </c>
      <c r="P191" s="18">
        <v>1487050</v>
      </c>
      <c r="Q191" s="18">
        <f t="shared" si="13"/>
        <v>-5709</v>
      </c>
    </row>
    <row r="192" spans="1:17" hidden="1" outlineLevel="1" x14ac:dyDescent="0.25">
      <c r="A192" s="61">
        <v>1431</v>
      </c>
      <c r="B192">
        <v>31</v>
      </c>
      <c r="C192">
        <v>59</v>
      </c>
      <c r="D192" t="s">
        <v>155</v>
      </c>
      <c r="E192">
        <v>0</v>
      </c>
      <c r="F192">
        <v>0</v>
      </c>
      <c r="G192" s="1">
        <v>-735147</v>
      </c>
      <c r="H192" s="1">
        <v>-735147</v>
      </c>
      <c r="I192">
        <v>0</v>
      </c>
      <c r="J192">
        <v>0</v>
      </c>
      <c r="K192" s="4">
        <v>0</v>
      </c>
      <c r="L192" s="1">
        <v>1255056</v>
      </c>
      <c r="M192" s="1">
        <v>1255056</v>
      </c>
      <c r="N192">
        <v>0</v>
      </c>
      <c r="O192" s="18">
        <v>519909</v>
      </c>
      <c r="P192" s="18">
        <v>-357915</v>
      </c>
      <c r="Q192" s="18">
        <f t="shared" si="13"/>
        <v>877824</v>
      </c>
    </row>
    <row r="193" spans="1:17" hidden="1" outlineLevel="1" x14ac:dyDescent="0.25">
      <c r="A193" s="61">
        <v>1432</v>
      </c>
      <c r="B193">
        <v>31</v>
      </c>
      <c r="C193">
        <v>60</v>
      </c>
      <c r="D193" t="s">
        <v>256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 s="4">
        <v>0</v>
      </c>
      <c r="L193">
        <v>0</v>
      </c>
      <c r="M193">
        <v>0</v>
      </c>
      <c r="N193">
        <v>0</v>
      </c>
      <c r="O193" s="18">
        <v>0</v>
      </c>
      <c r="P193" s="18">
        <v>896928</v>
      </c>
      <c r="Q193" s="18">
        <f t="shared" si="13"/>
        <v>-896928</v>
      </c>
    </row>
    <row r="194" spans="1:17" hidden="1" outlineLevel="1" x14ac:dyDescent="0.25">
      <c r="A194" s="61">
        <v>1433</v>
      </c>
      <c r="B194">
        <v>31</v>
      </c>
      <c r="C194">
        <v>61</v>
      </c>
      <c r="D194" t="s">
        <v>156</v>
      </c>
      <c r="E194">
        <v>0</v>
      </c>
      <c r="F194">
        <v>0</v>
      </c>
      <c r="G194" s="1">
        <v>-932838</v>
      </c>
      <c r="H194" s="1">
        <v>-932838</v>
      </c>
      <c r="I194">
        <v>0</v>
      </c>
      <c r="J194">
        <v>0</v>
      </c>
      <c r="K194" s="5">
        <v>661729</v>
      </c>
      <c r="L194" s="1">
        <v>150825</v>
      </c>
      <c r="M194" s="1">
        <v>812554</v>
      </c>
      <c r="N194">
        <v>0</v>
      </c>
      <c r="O194" s="18">
        <v>-120284</v>
      </c>
      <c r="P194" s="18">
        <v>-148427</v>
      </c>
      <c r="Q194" s="18">
        <f t="shared" si="13"/>
        <v>28143</v>
      </c>
    </row>
    <row r="195" spans="1:17" hidden="1" outlineLevel="1" x14ac:dyDescent="0.25">
      <c r="A195" s="61">
        <v>1434</v>
      </c>
      <c r="B195">
        <v>31</v>
      </c>
      <c r="C195">
        <v>63</v>
      </c>
      <c r="D195" t="s">
        <v>157</v>
      </c>
      <c r="E195">
        <v>0</v>
      </c>
      <c r="F195">
        <v>0</v>
      </c>
      <c r="G195" s="1">
        <v>-2435511</v>
      </c>
      <c r="H195" s="1">
        <v>-2435511</v>
      </c>
      <c r="I195">
        <v>0</v>
      </c>
      <c r="J195">
        <v>0</v>
      </c>
      <c r="K195" s="4">
        <v>0</v>
      </c>
      <c r="L195" s="1">
        <v>542727</v>
      </c>
      <c r="M195" s="1">
        <v>542727</v>
      </c>
      <c r="N195">
        <v>0</v>
      </c>
      <c r="O195" s="18">
        <v>-1892784</v>
      </c>
      <c r="P195" s="18">
        <v>-1801800</v>
      </c>
      <c r="Q195" s="18">
        <f t="shared" si="13"/>
        <v>-90984</v>
      </c>
    </row>
    <row r="196" spans="1:17" hidden="1" outlineLevel="1" x14ac:dyDescent="0.25">
      <c r="A196" s="61">
        <v>1435</v>
      </c>
      <c r="B196">
        <v>31</v>
      </c>
      <c r="C196">
        <v>65</v>
      </c>
      <c r="D196" t="s">
        <v>158</v>
      </c>
      <c r="E196">
        <v>0</v>
      </c>
      <c r="F196">
        <v>0</v>
      </c>
      <c r="G196" s="1">
        <v>-5637693</v>
      </c>
      <c r="H196" s="1">
        <v>-5637693</v>
      </c>
      <c r="I196">
        <v>0</v>
      </c>
      <c r="J196">
        <v>0</v>
      </c>
      <c r="K196" s="5">
        <v>5783065</v>
      </c>
      <c r="L196">
        <v>0</v>
      </c>
      <c r="M196" s="1">
        <v>5783065</v>
      </c>
      <c r="N196">
        <v>0</v>
      </c>
      <c r="O196" s="18">
        <v>145372</v>
      </c>
      <c r="P196" s="18">
        <v>8437</v>
      </c>
      <c r="Q196" s="18">
        <f t="shared" si="13"/>
        <v>136935</v>
      </c>
    </row>
    <row r="197" spans="1:17" hidden="1" outlineLevel="1" x14ac:dyDescent="0.25">
      <c r="A197" s="61">
        <v>1436</v>
      </c>
      <c r="B197">
        <v>31</v>
      </c>
      <c r="C197">
        <v>66</v>
      </c>
      <c r="D197" t="s">
        <v>159</v>
      </c>
      <c r="E197">
        <v>0</v>
      </c>
      <c r="F197">
        <v>0</v>
      </c>
      <c r="G197" s="1">
        <v>-7630098</v>
      </c>
      <c r="H197" s="1">
        <v>-7630098</v>
      </c>
      <c r="I197">
        <v>0</v>
      </c>
      <c r="J197">
        <v>0</v>
      </c>
      <c r="K197" s="5">
        <v>5281316</v>
      </c>
      <c r="L197">
        <v>0</v>
      </c>
      <c r="M197" s="1">
        <v>5281316</v>
      </c>
      <c r="N197">
        <v>0</v>
      </c>
      <c r="O197" s="18">
        <v>-2348782</v>
      </c>
      <c r="P197" s="18">
        <v>-1640964</v>
      </c>
      <c r="Q197" s="18">
        <f t="shared" si="13"/>
        <v>-707818</v>
      </c>
    </row>
    <row r="198" spans="1:17" hidden="1" outlineLevel="1" x14ac:dyDescent="0.25">
      <c r="A198" s="61">
        <v>1437</v>
      </c>
      <c r="B198">
        <v>31</v>
      </c>
      <c r="C198">
        <v>69</v>
      </c>
      <c r="D198" t="s">
        <v>229</v>
      </c>
      <c r="E198">
        <v>0</v>
      </c>
      <c r="F198">
        <v>0</v>
      </c>
      <c r="G198" s="1">
        <v>-1916538</v>
      </c>
      <c r="H198" s="1">
        <v>-1916538</v>
      </c>
      <c r="I198">
        <v>0</v>
      </c>
      <c r="J198">
        <v>0</v>
      </c>
      <c r="K198" s="5">
        <v>1768867</v>
      </c>
      <c r="L198" s="1">
        <v>371700</v>
      </c>
      <c r="M198" s="1">
        <v>2140567</v>
      </c>
      <c r="N198">
        <v>0</v>
      </c>
      <c r="O198" s="18">
        <v>224029</v>
      </c>
      <c r="P198" s="18">
        <v>671801</v>
      </c>
      <c r="Q198" s="18">
        <f t="shared" si="13"/>
        <v>-447772</v>
      </c>
    </row>
    <row r="199" spans="1:17" hidden="1" outlineLevel="1" x14ac:dyDescent="0.25">
      <c r="A199" s="61">
        <v>1438</v>
      </c>
      <c r="B199">
        <v>31</v>
      </c>
      <c r="C199">
        <v>71</v>
      </c>
      <c r="D199" t="s">
        <v>160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 s="4">
        <v>0</v>
      </c>
      <c r="L199" s="1">
        <v>798198</v>
      </c>
      <c r="M199" s="1">
        <v>798198</v>
      </c>
      <c r="N199">
        <v>0</v>
      </c>
      <c r="O199" s="18">
        <v>798198</v>
      </c>
      <c r="P199" s="18">
        <v>811812</v>
      </c>
      <c r="Q199" s="18">
        <f t="shared" si="13"/>
        <v>-13614</v>
      </c>
    </row>
    <row r="200" spans="1:17" hidden="1" outlineLevel="1" x14ac:dyDescent="0.25">
      <c r="A200" s="61">
        <v>1439</v>
      </c>
      <c r="B200">
        <v>31</v>
      </c>
      <c r="C200">
        <v>80</v>
      </c>
      <c r="D200" t="s">
        <v>18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s="5">
        <v>14014</v>
      </c>
      <c r="L200">
        <v>0</v>
      </c>
      <c r="M200" s="1">
        <v>14014</v>
      </c>
      <c r="N200">
        <v>0</v>
      </c>
      <c r="O200" s="18">
        <v>14014</v>
      </c>
      <c r="P200" s="18">
        <v>0</v>
      </c>
      <c r="Q200" s="18">
        <f t="shared" si="13"/>
        <v>14014</v>
      </c>
    </row>
    <row r="201" spans="1:17" hidden="1" outlineLevel="1" x14ac:dyDescent="0.25">
      <c r="A201" s="61">
        <v>1440</v>
      </c>
      <c r="B201">
        <v>31</v>
      </c>
      <c r="C201">
        <v>85</v>
      </c>
      <c r="D201" t="s">
        <v>161</v>
      </c>
      <c r="E201">
        <v>0</v>
      </c>
      <c r="F201">
        <v>0</v>
      </c>
      <c r="G201" s="1">
        <v>-3905130</v>
      </c>
      <c r="H201" s="1">
        <v>-3905130</v>
      </c>
      <c r="I201">
        <v>0</v>
      </c>
      <c r="J201">
        <v>0</v>
      </c>
      <c r="K201" s="4">
        <v>0</v>
      </c>
      <c r="L201" s="1">
        <v>3071481</v>
      </c>
      <c r="M201" s="1">
        <v>3071481</v>
      </c>
      <c r="N201">
        <v>0</v>
      </c>
      <c r="O201" s="18">
        <v>-833649</v>
      </c>
      <c r="P201" s="18">
        <v>-833655</v>
      </c>
      <c r="Q201" s="18">
        <f t="shared" si="13"/>
        <v>6</v>
      </c>
    </row>
    <row r="202" spans="1:17" hidden="1" outlineLevel="1" x14ac:dyDescent="0.25">
      <c r="A202" s="61">
        <v>1441</v>
      </c>
      <c r="B202">
        <v>31</v>
      </c>
      <c r="C202">
        <v>96</v>
      </c>
      <c r="D202" t="s">
        <v>257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 s="4">
        <v>0</v>
      </c>
      <c r="L202">
        <v>0</v>
      </c>
      <c r="M202">
        <v>0</v>
      </c>
      <c r="N202">
        <v>0</v>
      </c>
      <c r="O202" s="18">
        <v>0</v>
      </c>
      <c r="P202" s="18">
        <v>0</v>
      </c>
      <c r="Q202" s="18">
        <f t="shared" si="13"/>
        <v>0</v>
      </c>
    </row>
    <row r="203" spans="1:17" hidden="1" outlineLevel="1" x14ac:dyDescent="0.25">
      <c r="A203" s="61">
        <v>1442</v>
      </c>
      <c r="B203">
        <v>31</v>
      </c>
      <c r="C203">
        <v>97</v>
      </c>
      <c r="D203" t="s">
        <v>162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s="5">
        <v>2000</v>
      </c>
      <c r="L203">
        <v>0</v>
      </c>
      <c r="M203" s="1">
        <v>2000</v>
      </c>
      <c r="N203" s="1">
        <v>194512378</v>
      </c>
      <c r="O203" s="18">
        <v>194514378</v>
      </c>
      <c r="P203" s="18">
        <v>229676751</v>
      </c>
      <c r="Q203" s="18">
        <f t="shared" si="13"/>
        <v>-35162373</v>
      </c>
    </row>
    <row r="204" spans="1:17" s="2" customFormat="1" collapsed="1" x14ac:dyDescent="0.25">
      <c r="A204" s="60">
        <v>15</v>
      </c>
      <c r="B204" s="2">
        <v>33</v>
      </c>
      <c r="D204" s="2" t="s">
        <v>163</v>
      </c>
      <c r="E204" s="2">
        <v>0</v>
      </c>
      <c r="F204" s="2">
        <v>0</v>
      </c>
      <c r="G204" s="3">
        <v>-17332405</v>
      </c>
      <c r="H204" s="3">
        <v>-17332405</v>
      </c>
      <c r="I204" s="3">
        <v>13105057</v>
      </c>
      <c r="J204" s="2">
        <v>0</v>
      </c>
      <c r="K204" s="13">
        <v>8967662</v>
      </c>
      <c r="L204" s="3">
        <v>1440033</v>
      </c>
      <c r="M204" s="3">
        <v>23512752</v>
      </c>
      <c r="N204" s="2">
        <v>0</v>
      </c>
      <c r="O204" s="19">
        <v>6180347</v>
      </c>
      <c r="P204" s="19">
        <v>7638774</v>
      </c>
      <c r="Q204" s="19">
        <f>O204-P204</f>
        <v>-1458427</v>
      </c>
    </row>
    <row r="205" spans="1:17" hidden="1" outlineLevel="1" x14ac:dyDescent="0.25">
      <c r="A205" s="61">
        <v>151</v>
      </c>
      <c r="B205">
        <v>33</v>
      </c>
      <c r="C205">
        <v>21</v>
      </c>
      <c r="D205" t="s">
        <v>164</v>
      </c>
      <c r="E205">
        <v>0</v>
      </c>
      <c r="F205">
        <v>0</v>
      </c>
      <c r="G205" s="1">
        <v>-9532518</v>
      </c>
      <c r="H205" s="1">
        <v>-9532518</v>
      </c>
      <c r="I205" s="1">
        <v>5668662</v>
      </c>
      <c r="J205">
        <v>0</v>
      </c>
      <c r="K205" s="5">
        <v>4293910</v>
      </c>
      <c r="L205">
        <v>0</v>
      </c>
      <c r="M205" s="1">
        <v>9962572</v>
      </c>
      <c r="N205">
        <v>0</v>
      </c>
      <c r="O205" s="18">
        <v>430054</v>
      </c>
      <c r="P205" s="18">
        <v>-1915565</v>
      </c>
      <c r="Q205" s="18">
        <f t="shared" ref="Q205:Q210" si="14">O205-P205</f>
        <v>2345619</v>
      </c>
    </row>
    <row r="206" spans="1:17" hidden="1" outlineLevel="1" x14ac:dyDescent="0.25">
      <c r="A206" s="61">
        <v>152</v>
      </c>
      <c r="B206">
        <v>33</v>
      </c>
      <c r="C206">
        <v>23</v>
      </c>
      <c r="D206" t="s">
        <v>165</v>
      </c>
      <c r="E206">
        <v>0</v>
      </c>
      <c r="F206">
        <v>0</v>
      </c>
      <c r="G206" s="1">
        <v>-2279875</v>
      </c>
      <c r="H206" s="1">
        <v>-2279875</v>
      </c>
      <c r="I206" s="1">
        <v>5507890</v>
      </c>
      <c r="J206">
        <v>0</v>
      </c>
      <c r="K206" s="4">
        <v>0</v>
      </c>
      <c r="L206">
        <v>0</v>
      </c>
      <c r="M206" s="1">
        <v>5507890</v>
      </c>
      <c r="N206">
        <v>0</v>
      </c>
      <c r="O206" s="18">
        <v>3228015</v>
      </c>
      <c r="P206" s="18">
        <v>5013750</v>
      </c>
      <c r="Q206" s="18">
        <f t="shared" si="14"/>
        <v>-1785735</v>
      </c>
    </row>
    <row r="207" spans="1:17" hidden="1" outlineLevel="1" x14ac:dyDescent="0.25">
      <c r="A207" s="61">
        <v>153</v>
      </c>
      <c r="B207">
        <v>33</v>
      </c>
      <c r="C207">
        <v>24</v>
      </c>
      <c r="D207" t="s">
        <v>166</v>
      </c>
      <c r="E207">
        <v>0</v>
      </c>
      <c r="F207">
        <v>0</v>
      </c>
      <c r="G207" s="1">
        <v>-978880</v>
      </c>
      <c r="H207" s="1">
        <v>-978880</v>
      </c>
      <c r="I207" s="1">
        <v>1928505</v>
      </c>
      <c r="J207">
        <v>0</v>
      </c>
      <c r="K207" s="5">
        <v>401711</v>
      </c>
      <c r="L207">
        <v>0</v>
      </c>
      <c r="M207" s="1">
        <v>2330216</v>
      </c>
      <c r="N207">
        <v>0</v>
      </c>
      <c r="O207" s="18">
        <v>1351336</v>
      </c>
      <c r="P207" s="18">
        <v>1527092</v>
      </c>
      <c r="Q207" s="18">
        <f t="shared" si="14"/>
        <v>-175756</v>
      </c>
    </row>
    <row r="208" spans="1:17" hidden="1" outlineLevel="1" x14ac:dyDescent="0.25">
      <c r="A208" s="61">
        <v>154</v>
      </c>
      <c r="B208">
        <v>33</v>
      </c>
      <c r="C208">
        <v>31</v>
      </c>
      <c r="D208" t="s">
        <v>167</v>
      </c>
      <c r="E208">
        <v>0</v>
      </c>
      <c r="F208">
        <v>0</v>
      </c>
      <c r="G208" s="1">
        <v>-2427380</v>
      </c>
      <c r="H208" s="1">
        <v>-2427380</v>
      </c>
      <c r="I208">
        <v>0</v>
      </c>
      <c r="J208">
        <v>0</v>
      </c>
      <c r="K208" s="5">
        <v>978426</v>
      </c>
      <c r="L208" s="1">
        <v>764661</v>
      </c>
      <c r="M208" s="1">
        <v>1743087</v>
      </c>
      <c r="N208">
        <v>0</v>
      </c>
      <c r="O208" s="18">
        <v>-684293</v>
      </c>
      <c r="P208" s="18">
        <v>832009</v>
      </c>
      <c r="Q208" s="18">
        <f t="shared" si="14"/>
        <v>-1516302</v>
      </c>
    </row>
    <row r="209" spans="1:17" hidden="1" outlineLevel="1" x14ac:dyDescent="0.25">
      <c r="A209" s="61">
        <v>155</v>
      </c>
      <c r="B209">
        <v>33</v>
      </c>
      <c r="C209">
        <v>47</v>
      </c>
      <c r="D209" t="s">
        <v>168</v>
      </c>
      <c r="E209">
        <v>0</v>
      </c>
      <c r="F209">
        <v>0</v>
      </c>
      <c r="G209" s="1">
        <v>-741328</v>
      </c>
      <c r="H209" s="1">
        <v>-741328</v>
      </c>
      <c r="I209">
        <v>0</v>
      </c>
      <c r="J209">
        <v>0</v>
      </c>
      <c r="K209" s="5">
        <v>1226533</v>
      </c>
      <c r="L209">
        <v>0</v>
      </c>
      <c r="M209" s="1">
        <v>1226533</v>
      </c>
      <c r="N209">
        <v>0</v>
      </c>
      <c r="O209" s="18">
        <v>485205</v>
      </c>
      <c r="P209" s="18">
        <v>0</v>
      </c>
      <c r="Q209" s="18">
        <f t="shared" si="14"/>
        <v>485205</v>
      </c>
    </row>
    <row r="210" spans="1:17" hidden="1" outlineLevel="1" x14ac:dyDescent="0.25">
      <c r="A210" s="61">
        <v>156</v>
      </c>
      <c r="B210">
        <v>33</v>
      </c>
      <c r="C210">
        <v>51</v>
      </c>
      <c r="D210" t="s">
        <v>169</v>
      </c>
      <c r="E210">
        <v>0</v>
      </c>
      <c r="F210">
        <v>0</v>
      </c>
      <c r="G210" s="1">
        <v>-1372424</v>
      </c>
      <c r="H210" s="1">
        <v>-1372424</v>
      </c>
      <c r="I210">
        <v>0</v>
      </c>
      <c r="J210">
        <v>0</v>
      </c>
      <c r="K210" s="5">
        <v>2067082</v>
      </c>
      <c r="L210" s="1">
        <v>675372</v>
      </c>
      <c r="M210" s="1">
        <v>2742454</v>
      </c>
      <c r="N210">
        <v>0</v>
      </c>
      <c r="O210" s="18">
        <v>1370030</v>
      </c>
      <c r="P210" s="18">
        <v>2181488</v>
      </c>
      <c r="Q210" s="18">
        <f t="shared" si="14"/>
        <v>-811458</v>
      </c>
    </row>
    <row r="211" spans="1:17" collapsed="1" x14ac:dyDescent="0.25">
      <c r="A211" s="61"/>
    </row>
    <row r="212" spans="1:17" ht="15.75" thickBot="1" x14ac:dyDescent="0.3">
      <c r="A212" s="61"/>
      <c r="M212" s="15" t="s">
        <v>247</v>
      </c>
      <c r="O212" s="20">
        <f>O204+O161+O156+O139+O136+O126+O117+O108+O102+O98+O79+O65+O37+O9+O4</f>
        <v>-4013216</v>
      </c>
      <c r="P212" s="20">
        <f t="shared" ref="P212:Q212" si="15">P204+P161+P156+P139+P136+P126+P117+P108+P102+P98+P79+P65+P37+P9+P4</f>
        <v>15974429</v>
      </c>
      <c r="Q212" s="20">
        <f t="shared" si="15"/>
        <v>-19987645</v>
      </c>
    </row>
    <row r="213" spans="1:17" ht="15.75" thickTop="1" x14ac:dyDescent="0.25">
      <c r="A213" s="61"/>
    </row>
    <row r="214" spans="1:17" s="2" customFormat="1" x14ac:dyDescent="0.25">
      <c r="A214" s="60">
        <v>18</v>
      </c>
      <c r="B214" s="2">
        <v>43</v>
      </c>
      <c r="D214" s="2" t="s">
        <v>171</v>
      </c>
      <c r="E214" s="2">
        <v>0</v>
      </c>
      <c r="F214" s="2">
        <v>0</v>
      </c>
      <c r="G214" s="3">
        <v>-44040149</v>
      </c>
      <c r="H214" s="3">
        <v>-44040149</v>
      </c>
      <c r="I214" s="3">
        <v>6787445</v>
      </c>
      <c r="J214" s="2">
        <v>0</v>
      </c>
      <c r="K214" s="13">
        <v>26196312</v>
      </c>
      <c r="L214" s="3">
        <v>4119852</v>
      </c>
      <c r="M214" s="3">
        <v>37103609</v>
      </c>
      <c r="N214" s="2">
        <v>0</v>
      </c>
      <c r="O214" s="19">
        <v>-6936540</v>
      </c>
      <c r="P214" s="19">
        <v>-7151262</v>
      </c>
      <c r="Q214" s="19">
        <f>O214-P214</f>
        <v>214722</v>
      </c>
    </row>
    <row r="215" spans="1:17" hidden="1" outlineLevel="1" x14ac:dyDescent="0.25">
      <c r="A215" s="61">
        <v>181</v>
      </c>
      <c r="B215">
        <v>43</v>
      </c>
      <c r="C215">
        <v>1</v>
      </c>
      <c r="D215" t="s">
        <v>172</v>
      </c>
      <c r="E215">
        <v>0</v>
      </c>
      <c r="F215">
        <v>0</v>
      </c>
      <c r="G215" s="1">
        <v>-41213150</v>
      </c>
      <c r="H215" s="1">
        <v>-41213150</v>
      </c>
      <c r="I215">
        <v>0</v>
      </c>
      <c r="J215">
        <v>0</v>
      </c>
      <c r="K215" s="4">
        <v>0</v>
      </c>
      <c r="L215">
        <v>0</v>
      </c>
      <c r="M215">
        <v>0</v>
      </c>
      <c r="N215">
        <v>0</v>
      </c>
      <c r="O215" s="18">
        <v>-41213150</v>
      </c>
      <c r="P215" s="18">
        <v>-40668000</v>
      </c>
      <c r="Q215" s="18">
        <f t="shared" ref="Q215:Q219" si="16">O215-P215</f>
        <v>-545150</v>
      </c>
    </row>
    <row r="216" spans="1:17" hidden="1" outlineLevel="1" x14ac:dyDescent="0.25">
      <c r="A216" s="61">
        <v>182</v>
      </c>
      <c r="B216">
        <v>43</v>
      </c>
      <c r="C216">
        <v>21</v>
      </c>
      <c r="D216" t="s">
        <v>173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 s="5">
        <v>13039536</v>
      </c>
      <c r="L216">
        <v>0</v>
      </c>
      <c r="M216" s="1">
        <v>13039536</v>
      </c>
      <c r="N216">
        <v>0</v>
      </c>
      <c r="O216" s="18">
        <v>13039536</v>
      </c>
      <c r="P216" s="18">
        <v>12772399</v>
      </c>
      <c r="Q216" s="18">
        <f t="shared" si="16"/>
        <v>267137</v>
      </c>
    </row>
    <row r="217" spans="1:17" hidden="1" outlineLevel="1" x14ac:dyDescent="0.25">
      <c r="A217" s="61">
        <v>183</v>
      </c>
      <c r="B217">
        <v>43</v>
      </c>
      <c r="C217">
        <v>22</v>
      </c>
      <c r="D217" t="s">
        <v>174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s="5">
        <v>11828172</v>
      </c>
      <c r="L217">
        <v>0</v>
      </c>
      <c r="M217" s="1">
        <v>11828172</v>
      </c>
      <c r="N217">
        <v>0</v>
      </c>
      <c r="O217" s="18">
        <v>11828172</v>
      </c>
      <c r="P217" s="18">
        <v>10000000</v>
      </c>
      <c r="Q217" s="18">
        <f t="shared" si="16"/>
        <v>1828172</v>
      </c>
    </row>
    <row r="218" spans="1:17" hidden="1" outlineLevel="1" x14ac:dyDescent="0.25">
      <c r="A218" s="61">
        <v>184</v>
      </c>
      <c r="B218">
        <v>43</v>
      </c>
      <c r="C218">
        <v>23</v>
      </c>
      <c r="D218" t="s">
        <v>175</v>
      </c>
      <c r="E218">
        <v>0</v>
      </c>
      <c r="F218">
        <v>0</v>
      </c>
      <c r="G218" s="1">
        <v>-2826999</v>
      </c>
      <c r="H218" s="1">
        <v>-2826999</v>
      </c>
      <c r="I218" s="1">
        <v>6787445</v>
      </c>
      <c r="J218">
        <v>0</v>
      </c>
      <c r="K218" s="5">
        <v>1328604</v>
      </c>
      <c r="L218">
        <v>0</v>
      </c>
      <c r="M218" s="1">
        <v>8116049</v>
      </c>
      <c r="N218">
        <v>0</v>
      </c>
      <c r="O218" s="18">
        <v>5289050</v>
      </c>
      <c r="P218" s="18">
        <v>6562225</v>
      </c>
      <c r="Q218" s="18">
        <f t="shared" si="16"/>
        <v>-1273175</v>
      </c>
    </row>
    <row r="219" spans="1:17" hidden="1" outlineLevel="1" x14ac:dyDescent="0.25">
      <c r="A219" s="61">
        <v>185</v>
      </c>
      <c r="B219">
        <v>43</v>
      </c>
      <c r="C219">
        <v>89</v>
      </c>
      <c r="D219" t="s">
        <v>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s="4">
        <v>0</v>
      </c>
      <c r="L219" s="1">
        <v>4119852</v>
      </c>
      <c r="M219" s="1">
        <v>4119852</v>
      </c>
      <c r="N219">
        <v>0</v>
      </c>
      <c r="O219" s="18">
        <v>4119852</v>
      </c>
      <c r="P219" s="18">
        <v>4182114</v>
      </c>
      <c r="Q219" s="18">
        <f t="shared" si="16"/>
        <v>-62262</v>
      </c>
    </row>
    <row r="220" spans="1:17" s="2" customFormat="1" collapsed="1" x14ac:dyDescent="0.25">
      <c r="A220" s="60">
        <v>19</v>
      </c>
      <c r="B220" s="2">
        <v>47</v>
      </c>
      <c r="D220" s="2" t="s">
        <v>176</v>
      </c>
      <c r="E220" s="2">
        <v>0</v>
      </c>
      <c r="F220" s="2">
        <v>0</v>
      </c>
      <c r="G220" s="3">
        <v>-67677372</v>
      </c>
      <c r="H220" s="3">
        <v>-67677372</v>
      </c>
      <c r="I220" s="2">
        <v>0</v>
      </c>
      <c r="J220" s="2">
        <v>0</v>
      </c>
      <c r="K220" s="13">
        <v>61004759</v>
      </c>
      <c r="L220" s="3">
        <v>3401796</v>
      </c>
      <c r="M220" s="3">
        <v>64406555</v>
      </c>
      <c r="N220" s="3">
        <v>-433858</v>
      </c>
      <c r="O220" s="19">
        <v>-3704675</v>
      </c>
      <c r="P220" s="19">
        <v>797751</v>
      </c>
      <c r="Q220" s="19">
        <f>O220-P220</f>
        <v>-4502426</v>
      </c>
    </row>
    <row r="221" spans="1:17" hidden="1" outlineLevel="1" x14ac:dyDescent="0.25">
      <c r="A221" s="61">
        <v>191</v>
      </c>
      <c r="B221">
        <v>47</v>
      </c>
      <c r="C221">
        <v>1</v>
      </c>
      <c r="D221" t="s">
        <v>172</v>
      </c>
      <c r="E221">
        <v>0</v>
      </c>
      <c r="F221">
        <v>0</v>
      </c>
      <c r="G221" s="1">
        <v>-67677372</v>
      </c>
      <c r="H221" s="1">
        <v>-67677372</v>
      </c>
      <c r="I221">
        <v>0</v>
      </c>
      <c r="J221">
        <v>0</v>
      </c>
      <c r="K221" s="5">
        <v>216965</v>
      </c>
      <c r="L221">
        <v>0</v>
      </c>
      <c r="M221" s="1">
        <v>216965</v>
      </c>
      <c r="N221">
        <v>0</v>
      </c>
      <c r="O221" s="18">
        <v>-67460407</v>
      </c>
      <c r="P221" s="18">
        <v>-59963286</v>
      </c>
      <c r="Q221" s="18">
        <f t="shared" ref="Q221:Q228" si="17">O221-P221</f>
        <v>-7497121</v>
      </c>
    </row>
    <row r="222" spans="1:17" hidden="1" outlineLevel="1" x14ac:dyDescent="0.25">
      <c r="A222" s="61">
        <v>192</v>
      </c>
      <c r="B222">
        <v>47</v>
      </c>
      <c r="C222">
        <v>21</v>
      </c>
      <c r="D222" t="s">
        <v>177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 s="5">
        <v>13466034</v>
      </c>
      <c r="L222">
        <v>0</v>
      </c>
      <c r="M222" s="1">
        <v>13466034</v>
      </c>
      <c r="N222">
        <v>0</v>
      </c>
      <c r="O222" s="18">
        <v>13466034</v>
      </c>
      <c r="P222" s="18">
        <v>16251784</v>
      </c>
      <c r="Q222" s="18">
        <f t="shared" si="17"/>
        <v>-2785750</v>
      </c>
    </row>
    <row r="223" spans="1:17" hidden="1" outlineLevel="1" x14ac:dyDescent="0.25">
      <c r="A223" s="61">
        <v>193</v>
      </c>
      <c r="B223">
        <v>47</v>
      </c>
      <c r="C223">
        <v>22</v>
      </c>
      <c r="D223" t="s">
        <v>178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s="5">
        <v>43142220</v>
      </c>
      <c r="L223">
        <v>0</v>
      </c>
      <c r="M223" s="1">
        <v>43142220</v>
      </c>
      <c r="N223">
        <v>0</v>
      </c>
      <c r="O223" s="18">
        <v>43142220</v>
      </c>
      <c r="P223" s="18">
        <v>35645653</v>
      </c>
      <c r="Q223" s="18">
        <f t="shared" si="17"/>
        <v>7496567</v>
      </c>
    </row>
    <row r="224" spans="1:17" hidden="1" outlineLevel="1" x14ac:dyDescent="0.25">
      <c r="A224" s="61">
        <v>194</v>
      </c>
      <c r="B224">
        <v>47</v>
      </c>
      <c r="C224">
        <v>23</v>
      </c>
      <c r="D224" t="s">
        <v>179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 s="5">
        <v>3967763</v>
      </c>
      <c r="L224">
        <v>0</v>
      </c>
      <c r="M224" s="1">
        <v>3967763</v>
      </c>
      <c r="N224">
        <v>0</v>
      </c>
      <c r="O224" s="18">
        <v>3967763</v>
      </c>
      <c r="P224" s="18">
        <v>4807998</v>
      </c>
      <c r="Q224" s="18">
        <f t="shared" si="17"/>
        <v>-840235</v>
      </c>
    </row>
    <row r="225" spans="1:17" hidden="1" outlineLevel="1" x14ac:dyDescent="0.25">
      <c r="A225" s="61">
        <v>195</v>
      </c>
      <c r="B225">
        <v>47</v>
      </c>
      <c r="C225">
        <v>25</v>
      </c>
      <c r="D225" t="s">
        <v>169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s="5">
        <v>211777</v>
      </c>
      <c r="L225">
        <v>0</v>
      </c>
      <c r="M225" s="1">
        <v>211777</v>
      </c>
      <c r="N225">
        <v>0</v>
      </c>
      <c r="O225" s="18">
        <v>211777</v>
      </c>
      <c r="P225" s="18">
        <v>1269286</v>
      </c>
      <c r="Q225" s="18">
        <f t="shared" si="17"/>
        <v>-1057509</v>
      </c>
    </row>
    <row r="226" spans="1:17" hidden="1" outlineLevel="1" x14ac:dyDescent="0.25">
      <c r="A226" s="61">
        <v>196</v>
      </c>
      <c r="B226">
        <v>47</v>
      </c>
      <c r="C226">
        <v>81</v>
      </c>
      <c r="D226" t="s">
        <v>180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 s="4">
        <v>0</v>
      </c>
      <c r="L226">
        <v>0</v>
      </c>
      <c r="M226">
        <v>0</v>
      </c>
      <c r="N226" s="1">
        <v>-473197</v>
      </c>
      <c r="O226" s="18">
        <v>-473197</v>
      </c>
      <c r="P226" s="18">
        <v>-525000</v>
      </c>
      <c r="Q226" s="18">
        <f t="shared" si="17"/>
        <v>51803</v>
      </c>
    </row>
    <row r="227" spans="1:17" hidden="1" outlineLevel="1" x14ac:dyDescent="0.25">
      <c r="A227" s="61">
        <v>197</v>
      </c>
      <c r="B227">
        <v>47</v>
      </c>
      <c r="C227">
        <v>84</v>
      </c>
      <c r="D227" t="s">
        <v>170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s="4">
        <v>0</v>
      </c>
      <c r="L227">
        <v>0</v>
      </c>
      <c r="M227">
        <v>0</v>
      </c>
      <c r="N227" s="1">
        <v>39339</v>
      </c>
      <c r="O227" s="18">
        <v>39339</v>
      </c>
      <c r="P227" s="18">
        <v>0</v>
      </c>
      <c r="Q227" s="18">
        <f t="shared" si="17"/>
        <v>39339</v>
      </c>
    </row>
    <row r="228" spans="1:17" hidden="1" outlineLevel="1" x14ac:dyDescent="0.25">
      <c r="A228" s="61">
        <v>198</v>
      </c>
      <c r="B228">
        <v>47</v>
      </c>
      <c r="C228">
        <v>89</v>
      </c>
      <c r="D228" t="s">
        <v>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s="4">
        <v>0</v>
      </c>
      <c r="L228" s="1">
        <v>3401796</v>
      </c>
      <c r="M228" s="1">
        <v>3401796</v>
      </c>
      <c r="N228">
        <v>0</v>
      </c>
      <c r="O228" s="18">
        <v>3401796</v>
      </c>
      <c r="P228" s="18">
        <v>3311316</v>
      </c>
      <c r="Q228" s="18">
        <f t="shared" si="17"/>
        <v>90480</v>
      </c>
    </row>
    <row r="229" spans="1:17" s="2" customFormat="1" collapsed="1" x14ac:dyDescent="0.25">
      <c r="A229" s="60">
        <v>20</v>
      </c>
      <c r="B229" s="2">
        <v>61</v>
      </c>
      <c r="D229" s="2" t="s">
        <v>181</v>
      </c>
      <c r="E229" s="2">
        <v>0</v>
      </c>
      <c r="F229" s="2">
        <v>0</v>
      </c>
      <c r="G229" s="3">
        <v>-9939155</v>
      </c>
      <c r="H229" s="3">
        <v>-9939155</v>
      </c>
      <c r="I229" s="2">
        <v>0</v>
      </c>
      <c r="J229" s="2">
        <v>0</v>
      </c>
      <c r="K229" s="13">
        <v>7188063</v>
      </c>
      <c r="L229" s="3">
        <v>6926381</v>
      </c>
      <c r="M229" s="3">
        <v>14114444</v>
      </c>
      <c r="N229" s="3">
        <v>2580672</v>
      </c>
      <c r="O229" s="19">
        <v>6755961</v>
      </c>
      <c r="P229" s="19">
        <v>7480376</v>
      </c>
      <c r="Q229" s="19">
        <f>O229-P229</f>
        <v>-724415</v>
      </c>
    </row>
    <row r="230" spans="1:17" hidden="1" outlineLevel="1" x14ac:dyDescent="0.25">
      <c r="A230" s="61">
        <v>201</v>
      </c>
      <c r="B230">
        <v>61</v>
      </c>
      <c r="C230">
        <v>2</v>
      </c>
      <c r="D230" t="s">
        <v>182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 s="5">
        <v>1434469</v>
      </c>
      <c r="L230">
        <v>0</v>
      </c>
      <c r="M230" s="1">
        <v>1434469</v>
      </c>
      <c r="N230">
        <v>0</v>
      </c>
      <c r="O230" s="18">
        <v>1434469</v>
      </c>
      <c r="P230" s="18">
        <v>2899142</v>
      </c>
      <c r="Q230" s="18">
        <f t="shared" ref="Q230:Q265" si="18">O230-P230</f>
        <v>-1464673</v>
      </c>
    </row>
    <row r="231" spans="1:17" hidden="1" outlineLevel="1" x14ac:dyDescent="0.25">
      <c r="A231" s="61">
        <v>202</v>
      </c>
      <c r="B231">
        <v>61</v>
      </c>
      <c r="C231">
        <v>12</v>
      </c>
      <c r="D231" t="s">
        <v>183</v>
      </c>
      <c r="E231">
        <v>0</v>
      </c>
      <c r="F231">
        <v>0</v>
      </c>
      <c r="G231" s="1">
        <v>-275368</v>
      </c>
      <c r="H231" s="1">
        <v>-275368</v>
      </c>
      <c r="I231">
        <v>0</v>
      </c>
      <c r="J231">
        <v>0</v>
      </c>
      <c r="K231" s="5">
        <v>89653</v>
      </c>
      <c r="L231" s="1">
        <v>229077</v>
      </c>
      <c r="M231" s="1">
        <v>318730</v>
      </c>
      <c r="N231" s="1">
        <v>180614</v>
      </c>
      <c r="O231" s="18">
        <v>223976</v>
      </c>
      <c r="P231" s="18">
        <v>15947</v>
      </c>
      <c r="Q231" s="18">
        <f t="shared" si="18"/>
        <v>208029</v>
      </c>
    </row>
    <row r="232" spans="1:17" hidden="1" outlineLevel="1" x14ac:dyDescent="0.25">
      <c r="A232" s="61">
        <v>203</v>
      </c>
      <c r="B232">
        <v>61</v>
      </c>
      <c r="C232">
        <v>13</v>
      </c>
      <c r="D232" t="s">
        <v>184</v>
      </c>
      <c r="E232">
        <v>0</v>
      </c>
      <c r="F232">
        <v>0</v>
      </c>
      <c r="G232" s="1">
        <v>-328807</v>
      </c>
      <c r="H232" s="1">
        <v>-328807</v>
      </c>
      <c r="I232">
        <v>0</v>
      </c>
      <c r="J232">
        <v>0</v>
      </c>
      <c r="K232" s="5">
        <v>111248</v>
      </c>
      <c r="L232" s="1">
        <v>245255</v>
      </c>
      <c r="M232" s="1">
        <v>356503</v>
      </c>
      <c r="N232" s="1">
        <v>72766</v>
      </c>
      <c r="O232" s="18">
        <v>100462</v>
      </c>
      <c r="P232" s="18">
        <v>-7292</v>
      </c>
      <c r="Q232" s="18">
        <f t="shared" si="18"/>
        <v>107754</v>
      </c>
    </row>
    <row r="233" spans="1:17" hidden="1" outlineLevel="1" x14ac:dyDescent="0.25">
      <c r="A233" s="61">
        <v>204</v>
      </c>
      <c r="B233">
        <v>61</v>
      </c>
      <c r="C233">
        <v>19</v>
      </c>
      <c r="D233" t="s">
        <v>185</v>
      </c>
      <c r="E233">
        <v>0</v>
      </c>
      <c r="F233">
        <v>0</v>
      </c>
      <c r="G233" s="1">
        <v>-292254</v>
      </c>
      <c r="H233" s="1">
        <v>-292254</v>
      </c>
      <c r="I233">
        <v>0</v>
      </c>
      <c r="J233">
        <v>0</v>
      </c>
      <c r="K233" s="5">
        <v>109225</v>
      </c>
      <c r="L233" s="1">
        <v>279497</v>
      </c>
      <c r="M233" s="1">
        <v>388722</v>
      </c>
      <c r="N233" s="1">
        <v>130480</v>
      </c>
      <c r="O233" s="18">
        <v>226948</v>
      </c>
      <c r="P233" s="18">
        <v>75627</v>
      </c>
      <c r="Q233" s="18">
        <f t="shared" si="18"/>
        <v>151321</v>
      </c>
    </row>
    <row r="234" spans="1:17" hidden="1" outlineLevel="1" x14ac:dyDescent="0.25">
      <c r="A234" s="61">
        <v>205</v>
      </c>
      <c r="B234">
        <v>61</v>
      </c>
      <c r="C234">
        <v>25</v>
      </c>
      <c r="D234" t="s">
        <v>186</v>
      </c>
      <c r="E234">
        <v>0</v>
      </c>
      <c r="F234">
        <v>0</v>
      </c>
      <c r="G234" s="1">
        <v>-301164</v>
      </c>
      <c r="H234" s="1">
        <v>-301164</v>
      </c>
      <c r="I234">
        <v>0</v>
      </c>
      <c r="J234">
        <v>0</v>
      </c>
      <c r="K234" s="5">
        <v>95791</v>
      </c>
      <c r="L234" s="1">
        <v>279394</v>
      </c>
      <c r="M234" s="1">
        <v>375185</v>
      </c>
      <c r="N234" s="1">
        <v>79461</v>
      </c>
      <c r="O234" s="18">
        <v>153482</v>
      </c>
      <c r="P234" s="18">
        <v>52861</v>
      </c>
      <c r="Q234" s="18">
        <f t="shared" si="18"/>
        <v>100621</v>
      </c>
    </row>
    <row r="235" spans="1:17" hidden="1" outlineLevel="1" x14ac:dyDescent="0.25">
      <c r="A235" s="61">
        <v>206</v>
      </c>
      <c r="B235">
        <v>61</v>
      </c>
      <c r="C235">
        <v>26</v>
      </c>
      <c r="D235" t="s">
        <v>187</v>
      </c>
      <c r="E235">
        <v>0</v>
      </c>
      <c r="F235">
        <v>0</v>
      </c>
      <c r="G235" s="1">
        <v>-338707</v>
      </c>
      <c r="H235" s="1">
        <v>-338707</v>
      </c>
      <c r="I235">
        <v>0</v>
      </c>
      <c r="J235">
        <v>0</v>
      </c>
      <c r="K235" s="5">
        <v>226681</v>
      </c>
      <c r="L235" s="1">
        <v>318033</v>
      </c>
      <c r="M235" s="1">
        <v>544714</v>
      </c>
      <c r="N235" s="1">
        <v>90450</v>
      </c>
      <c r="O235" s="18">
        <v>296457</v>
      </c>
      <c r="P235" s="18">
        <v>60188</v>
      </c>
      <c r="Q235" s="18">
        <f t="shared" si="18"/>
        <v>236269</v>
      </c>
    </row>
    <row r="236" spans="1:17" hidden="1" outlineLevel="1" x14ac:dyDescent="0.25">
      <c r="A236" s="61">
        <v>207</v>
      </c>
      <c r="B236">
        <v>61</v>
      </c>
      <c r="C236">
        <v>27</v>
      </c>
      <c r="D236" t="s">
        <v>188</v>
      </c>
      <c r="E236">
        <v>0</v>
      </c>
      <c r="F236">
        <v>0</v>
      </c>
      <c r="G236" s="1">
        <v>-301164</v>
      </c>
      <c r="H236" s="1">
        <v>-301164</v>
      </c>
      <c r="I236">
        <v>0</v>
      </c>
      <c r="J236">
        <v>0</v>
      </c>
      <c r="K236" s="5">
        <v>97307</v>
      </c>
      <c r="L236" s="1">
        <v>283852</v>
      </c>
      <c r="M236" s="1">
        <v>381159</v>
      </c>
      <c r="N236" s="1">
        <v>80727</v>
      </c>
      <c r="O236" s="18">
        <v>160722</v>
      </c>
      <c r="P236" s="18">
        <v>58395</v>
      </c>
      <c r="Q236" s="18">
        <f t="shared" si="18"/>
        <v>102327</v>
      </c>
    </row>
    <row r="237" spans="1:17" hidden="1" outlineLevel="1" x14ac:dyDescent="0.25">
      <c r="A237" s="61">
        <v>208</v>
      </c>
      <c r="B237">
        <v>61</v>
      </c>
      <c r="C237">
        <v>28</v>
      </c>
      <c r="D237" t="s">
        <v>189</v>
      </c>
      <c r="E237">
        <v>0</v>
      </c>
      <c r="F237">
        <v>0</v>
      </c>
      <c r="G237" s="1">
        <v>-269032</v>
      </c>
      <c r="H237" s="1">
        <v>-269032</v>
      </c>
      <c r="I237">
        <v>0</v>
      </c>
      <c r="J237">
        <v>0</v>
      </c>
      <c r="K237" s="5">
        <v>85592</v>
      </c>
      <c r="L237" s="1">
        <v>238079</v>
      </c>
      <c r="M237" s="1">
        <v>323671</v>
      </c>
      <c r="N237" s="1">
        <v>67711</v>
      </c>
      <c r="O237" s="18">
        <v>122350</v>
      </c>
      <c r="P237" s="18">
        <v>37146</v>
      </c>
      <c r="Q237" s="18">
        <f t="shared" si="18"/>
        <v>85204</v>
      </c>
    </row>
    <row r="238" spans="1:17" hidden="1" outlineLevel="1" x14ac:dyDescent="0.25">
      <c r="A238" s="61">
        <v>209</v>
      </c>
      <c r="B238">
        <v>61</v>
      </c>
      <c r="C238">
        <v>29</v>
      </c>
      <c r="D238" t="s">
        <v>190</v>
      </c>
      <c r="E238">
        <v>0</v>
      </c>
      <c r="F238">
        <v>0</v>
      </c>
      <c r="G238" s="1">
        <v>-338707</v>
      </c>
      <c r="H238" s="1">
        <v>-338707</v>
      </c>
      <c r="I238">
        <v>0</v>
      </c>
      <c r="J238">
        <v>0</v>
      </c>
      <c r="K238" s="5">
        <v>107263</v>
      </c>
      <c r="L238" s="1">
        <v>322194</v>
      </c>
      <c r="M238" s="1">
        <v>429457</v>
      </c>
      <c r="N238" s="1">
        <v>91632</v>
      </c>
      <c r="O238" s="18">
        <v>182382</v>
      </c>
      <c r="P238" s="18">
        <v>65502</v>
      </c>
      <c r="Q238" s="18">
        <f t="shared" si="18"/>
        <v>116880</v>
      </c>
    </row>
    <row r="239" spans="1:17" hidden="1" outlineLevel="1" x14ac:dyDescent="0.25">
      <c r="A239" s="61">
        <v>2010</v>
      </c>
      <c r="B239">
        <v>61</v>
      </c>
      <c r="C239">
        <v>30</v>
      </c>
      <c r="D239" t="s">
        <v>191</v>
      </c>
      <c r="E239">
        <v>0</v>
      </c>
      <c r="F239">
        <v>0</v>
      </c>
      <c r="G239" s="1">
        <v>-269032</v>
      </c>
      <c r="H239" s="1">
        <v>-269032</v>
      </c>
      <c r="I239">
        <v>0</v>
      </c>
      <c r="J239">
        <v>0</v>
      </c>
      <c r="K239" s="5">
        <v>86008</v>
      </c>
      <c r="L239" s="1">
        <v>238079</v>
      </c>
      <c r="M239" s="1">
        <v>324087</v>
      </c>
      <c r="N239" s="1">
        <v>67711</v>
      </c>
      <c r="O239" s="18">
        <v>122766</v>
      </c>
      <c r="P239" s="18">
        <v>37070</v>
      </c>
      <c r="Q239" s="18">
        <f t="shared" si="18"/>
        <v>85696</v>
      </c>
    </row>
    <row r="240" spans="1:17" hidden="1" outlineLevel="1" x14ac:dyDescent="0.25">
      <c r="A240" s="61">
        <v>2011</v>
      </c>
      <c r="B240">
        <v>61</v>
      </c>
      <c r="C240">
        <v>31</v>
      </c>
      <c r="D240" t="s">
        <v>192</v>
      </c>
      <c r="E240">
        <v>0</v>
      </c>
      <c r="F240">
        <v>0</v>
      </c>
      <c r="G240" s="1">
        <v>-307809</v>
      </c>
      <c r="H240" s="1">
        <v>-307809</v>
      </c>
      <c r="I240">
        <v>0</v>
      </c>
      <c r="J240">
        <v>0</v>
      </c>
      <c r="K240" s="5">
        <v>105948</v>
      </c>
      <c r="L240" s="1">
        <v>276659</v>
      </c>
      <c r="M240" s="1">
        <v>382607</v>
      </c>
      <c r="N240" s="1">
        <v>217338</v>
      </c>
      <c r="O240" s="18">
        <v>292136</v>
      </c>
      <c r="P240" s="18">
        <v>50083</v>
      </c>
      <c r="Q240" s="18">
        <f t="shared" si="18"/>
        <v>242053</v>
      </c>
    </row>
    <row r="241" spans="1:17" hidden="1" outlineLevel="1" x14ac:dyDescent="0.25">
      <c r="A241" s="61">
        <v>2012</v>
      </c>
      <c r="B241">
        <v>61</v>
      </c>
      <c r="C241">
        <v>34</v>
      </c>
      <c r="D241" t="s">
        <v>193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 s="5">
        <v>89725</v>
      </c>
      <c r="L241" s="1">
        <v>167585</v>
      </c>
      <c r="M241" s="1">
        <v>257310</v>
      </c>
      <c r="N241" s="1">
        <v>50382</v>
      </c>
      <c r="O241" s="18">
        <v>307692</v>
      </c>
      <c r="P241" s="18">
        <v>-33989</v>
      </c>
      <c r="Q241" s="18">
        <f t="shared" si="18"/>
        <v>341681</v>
      </c>
    </row>
    <row r="242" spans="1:17" hidden="1" outlineLevel="1" x14ac:dyDescent="0.25">
      <c r="A242" s="61">
        <v>2013</v>
      </c>
      <c r="B242">
        <v>61</v>
      </c>
      <c r="C242">
        <v>37</v>
      </c>
      <c r="D242" t="s">
        <v>194</v>
      </c>
      <c r="E242">
        <v>0</v>
      </c>
      <c r="F242">
        <v>0</v>
      </c>
      <c r="G242" s="1">
        <v>-300273</v>
      </c>
      <c r="H242" s="1">
        <v>-300273</v>
      </c>
      <c r="I242">
        <v>0</v>
      </c>
      <c r="J242">
        <v>0</v>
      </c>
      <c r="K242" s="5">
        <v>100789</v>
      </c>
      <c r="L242" s="1">
        <v>215111</v>
      </c>
      <c r="M242" s="1">
        <v>315900</v>
      </c>
      <c r="N242" s="1">
        <v>84076</v>
      </c>
      <c r="O242" s="18">
        <v>99703</v>
      </c>
      <c r="P242" s="18">
        <v>-5035</v>
      </c>
      <c r="Q242" s="18">
        <f t="shared" si="18"/>
        <v>104738</v>
      </c>
    </row>
    <row r="243" spans="1:17" hidden="1" outlineLevel="1" x14ac:dyDescent="0.25">
      <c r="A243" s="61">
        <v>2014</v>
      </c>
      <c r="B243">
        <v>61</v>
      </c>
      <c r="C243">
        <v>38</v>
      </c>
      <c r="D243" t="s">
        <v>195</v>
      </c>
      <c r="E243">
        <v>0</v>
      </c>
      <c r="F243">
        <v>0</v>
      </c>
      <c r="G243" s="1">
        <v>-348611</v>
      </c>
      <c r="H243" s="1">
        <v>-348611</v>
      </c>
      <c r="I243">
        <v>0</v>
      </c>
      <c r="J243">
        <v>0</v>
      </c>
      <c r="K243" s="5">
        <v>748003</v>
      </c>
      <c r="L243" s="1">
        <v>290549</v>
      </c>
      <c r="M243" s="1">
        <v>1038552</v>
      </c>
      <c r="N243" s="1">
        <v>111072</v>
      </c>
      <c r="O243" s="18">
        <v>801013</v>
      </c>
      <c r="P243" s="18">
        <v>38746</v>
      </c>
      <c r="Q243" s="18">
        <f t="shared" si="18"/>
        <v>762267</v>
      </c>
    </row>
    <row r="244" spans="1:17" hidden="1" outlineLevel="1" x14ac:dyDescent="0.25">
      <c r="A244" s="61">
        <v>2015</v>
      </c>
      <c r="B244">
        <v>61</v>
      </c>
      <c r="C244">
        <v>40</v>
      </c>
      <c r="D244" t="s">
        <v>196</v>
      </c>
      <c r="E244">
        <v>0</v>
      </c>
      <c r="F244">
        <v>0</v>
      </c>
      <c r="G244" s="1">
        <v>-320058</v>
      </c>
      <c r="H244" s="1">
        <v>-320058</v>
      </c>
      <c r="I244">
        <v>0</v>
      </c>
      <c r="J244">
        <v>0</v>
      </c>
      <c r="K244" s="5">
        <v>110841</v>
      </c>
      <c r="L244" s="1">
        <v>200829</v>
      </c>
      <c r="M244" s="1">
        <v>311670</v>
      </c>
      <c r="N244" s="1">
        <v>65607</v>
      </c>
      <c r="O244" s="18">
        <v>57219</v>
      </c>
      <c r="P244" s="18">
        <v>-38778</v>
      </c>
      <c r="Q244" s="18">
        <f t="shared" si="18"/>
        <v>95997</v>
      </c>
    </row>
    <row r="245" spans="1:17" hidden="1" outlineLevel="1" x14ac:dyDescent="0.25">
      <c r="A245" s="61">
        <v>2016</v>
      </c>
      <c r="B245">
        <v>61</v>
      </c>
      <c r="C245">
        <v>41</v>
      </c>
      <c r="D245" t="s">
        <v>197</v>
      </c>
      <c r="E245">
        <v>0</v>
      </c>
      <c r="F245">
        <v>0</v>
      </c>
      <c r="G245" s="1">
        <v>-337849</v>
      </c>
      <c r="H245" s="1">
        <v>-337849</v>
      </c>
      <c r="I245">
        <v>0</v>
      </c>
      <c r="J245">
        <v>0</v>
      </c>
      <c r="K245" s="5">
        <v>110472</v>
      </c>
      <c r="L245" s="1">
        <v>251389</v>
      </c>
      <c r="M245" s="1">
        <v>361861</v>
      </c>
      <c r="N245" s="1">
        <v>94634</v>
      </c>
      <c r="O245" s="18">
        <v>118646</v>
      </c>
      <c r="P245" s="18">
        <v>-20</v>
      </c>
      <c r="Q245" s="18">
        <f t="shared" si="18"/>
        <v>118666</v>
      </c>
    </row>
    <row r="246" spans="1:17" hidden="1" outlineLevel="1" x14ac:dyDescent="0.25">
      <c r="A246" s="61">
        <v>2017</v>
      </c>
      <c r="B246">
        <v>61</v>
      </c>
      <c r="C246">
        <v>43</v>
      </c>
      <c r="D246" t="s">
        <v>198</v>
      </c>
      <c r="E246">
        <v>0</v>
      </c>
      <c r="F246">
        <v>0</v>
      </c>
      <c r="G246" s="1">
        <v>-319658</v>
      </c>
      <c r="H246" s="1">
        <v>-319658</v>
      </c>
      <c r="I246">
        <v>0</v>
      </c>
      <c r="J246">
        <v>0</v>
      </c>
      <c r="K246" s="5">
        <v>113455</v>
      </c>
      <c r="L246" s="1">
        <v>169700</v>
      </c>
      <c r="M246" s="1">
        <v>283155</v>
      </c>
      <c r="N246" s="1">
        <v>71356</v>
      </c>
      <c r="O246" s="18">
        <v>34853</v>
      </c>
      <c r="P246" s="18">
        <v>-52837</v>
      </c>
      <c r="Q246" s="18">
        <f t="shared" si="18"/>
        <v>87690</v>
      </c>
    </row>
    <row r="247" spans="1:17" hidden="1" outlineLevel="1" x14ac:dyDescent="0.25">
      <c r="A247" s="61">
        <v>2018</v>
      </c>
      <c r="B247">
        <v>61</v>
      </c>
      <c r="C247">
        <v>46</v>
      </c>
      <c r="D247" t="s">
        <v>199</v>
      </c>
      <c r="E247">
        <v>0</v>
      </c>
      <c r="F247">
        <v>0</v>
      </c>
      <c r="G247" s="1">
        <v>-312924</v>
      </c>
      <c r="H247" s="1">
        <v>-312924</v>
      </c>
      <c r="I247">
        <v>0</v>
      </c>
      <c r="J247">
        <v>0</v>
      </c>
      <c r="K247" s="5">
        <v>104924</v>
      </c>
      <c r="L247" s="1">
        <v>141441</v>
      </c>
      <c r="M247" s="1">
        <v>246365</v>
      </c>
      <c r="N247" s="1">
        <v>70452</v>
      </c>
      <c r="O247" s="18">
        <v>3893</v>
      </c>
      <c r="P247" s="18">
        <v>-96410</v>
      </c>
      <c r="Q247" s="18">
        <f t="shared" si="18"/>
        <v>100303</v>
      </c>
    </row>
    <row r="248" spans="1:17" hidden="1" outlineLevel="1" x14ac:dyDescent="0.25">
      <c r="A248" s="61">
        <v>2019</v>
      </c>
      <c r="B248">
        <v>61</v>
      </c>
      <c r="C248">
        <v>49</v>
      </c>
      <c r="D248" t="s">
        <v>200</v>
      </c>
      <c r="E248">
        <v>0</v>
      </c>
      <c r="F248">
        <v>0</v>
      </c>
      <c r="G248" s="1">
        <v>-306844</v>
      </c>
      <c r="H248" s="1">
        <v>-306844</v>
      </c>
      <c r="I248">
        <v>0</v>
      </c>
      <c r="J248">
        <v>0</v>
      </c>
      <c r="K248" s="4">
        <v>0</v>
      </c>
      <c r="L248">
        <v>0</v>
      </c>
      <c r="M248">
        <v>0</v>
      </c>
      <c r="N248">
        <v>0</v>
      </c>
      <c r="O248" s="18">
        <v>-306844</v>
      </c>
      <c r="P248" s="18">
        <v>0</v>
      </c>
      <c r="Q248" s="18">
        <f t="shared" si="18"/>
        <v>-306844</v>
      </c>
    </row>
    <row r="249" spans="1:17" hidden="1" outlineLevel="1" x14ac:dyDescent="0.25">
      <c r="A249" s="61">
        <v>2020</v>
      </c>
      <c r="B249">
        <v>61</v>
      </c>
      <c r="C249">
        <v>50</v>
      </c>
      <c r="D249" t="s">
        <v>224</v>
      </c>
      <c r="E249">
        <v>0</v>
      </c>
      <c r="F249">
        <v>0</v>
      </c>
      <c r="G249" s="1">
        <v>-292254</v>
      </c>
      <c r="H249" s="1">
        <v>-292254</v>
      </c>
      <c r="I249">
        <v>0</v>
      </c>
      <c r="J249">
        <v>0</v>
      </c>
      <c r="K249" s="5">
        <v>420000</v>
      </c>
      <c r="L249">
        <v>0</v>
      </c>
      <c r="M249" s="1">
        <v>420000</v>
      </c>
      <c r="N249">
        <v>0</v>
      </c>
      <c r="O249" s="18">
        <v>127746</v>
      </c>
      <c r="P249" s="18">
        <v>124848</v>
      </c>
      <c r="Q249" s="18">
        <f t="shared" si="18"/>
        <v>2898</v>
      </c>
    </row>
    <row r="250" spans="1:17" hidden="1" outlineLevel="1" x14ac:dyDescent="0.25">
      <c r="A250" s="61">
        <v>2021</v>
      </c>
      <c r="B250">
        <v>61</v>
      </c>
      <c r="C250">
        <v>51</v>
      </c>
      <c r="D250" t="s">
        <v>201</v>
      </c>
      <c r="E250">
        <v>0</v>
      </c>
      <c r="F250">
        <v>0</v>
      </c>
      <c r="G250" s="1">
        <v>-286690</v>
      </c>
      <c r="H250" s="1">
        <v>-286690</v>
      </c>
      <c r="I250">
        <v>0</v>
      </c>
      <c r="J250">
        <v>0</v>
      </c>
      <c r="K250" s="5">
        <v>94379</v>
      </c>
      <c r="L250" s="1">
        <v>145522</v>
      </c>
      <c r="M250" s="1">
        <v>239901</v>
      </c>
      <c r="N250" s="1">
        <v>51092</v>
      </c>
      <c r="O250" s="18">
        <v>4303</v>
      </c>
      <c r="P250" s="18">
        <v>-60586</v>
      </c>
      <c r="Q250" s="18">
        <f t="shared" si="18"/>
        <v>64889</v>
      </c>
    </row>
    <row r="251" spans="1:17" hidden="1" outlineLevel="1" x14ac:dyDescent="0.25">
      <c r="A251" s="61">
        <v>2022</v>
      </c>
      <c r="B251">
        <v>61</v>
      </c>
      <c r="C251">
        <v>53</v>
      </c>
      <c r="D251" t="s">
        <v>202</v>
      </c>
      <c r="E251">
        <v>0</v>
      </c>
      <c r="F251">
        <v>0</v>
      </c>
      <c r="G251" s="1">
        <v>-292254</v>
      </c>
      <c r="H251" s="1">
        <v>-292254</v>
      </c>
      <c r="I251">
        <v>0</v>
      </c>
      <c r="J251">
        <v>0</v>
      </c>
      <c r="K251" s="5">
        <v>407074</v>
      </c>
      <c r="L251" s="1">
        <v>230320</v>
      </c>
      <c r="M251" s="1">
        <v>637394</v>
      </c>
      <c r="N251" s="1">
        <v>73335</v>
      </c>
      <c r="O251" s="18">
        <v>418475</v>
      </c>
      <c r="P251" s="18">
        <v>4474</v>
      </c>
      <c r="Q251" s="18">
        <f t="shared" si="18"/>
        <v>414001</v>
      </c>
    </row>
    <row r="252" spans="1:17" hidden="1" outlineLevel="1" x14ac:dyDescent="0.25">
      <c r="A252" s="61">
        <v>2023</v>
      </c>
      <c r="B252">
        <v>61</v>
      </c>
      <c r="C252">
        <v>54</v>
      </c>
      <c r="D252" t="s">
        <v>203</v>
      </c>
      <c r="E252">
        <v>0</v>
      </c>
      <c r="F252">
        <v>0</v>
      </c>
      <c r="G252" s="1">
        <v>-339307</v>
      </c>
      <c r="H252" s="1">
        <v>-339307</v>
      </c>
      <c r="I252">
        <v>0</v>
      </c>
      <c r="J252">
        <v>0</v>
      </c>
      <c r="K252" s="5">
        <v>101786</v>
      </c>
      <c r="L252" s="1">
        <v>222213</v>
      </c>
      <c r="M252" s="1">
        <v>323999</v>
      </c>
      <c r="N252" s="1">
        <v>117136</v>
      </c>
      <c r="O252" s="18">
        <v>101828</v>
      </c>
      <c r="P252" s="18">
        <v>-37968</v>
      </c>
      <c r="Q252" s="18">
        <f t="shared" si="18"/>
        <v>139796</v>
      </c>
    </row>
    <row r="253" spans="1:17" hidden="1" outlineLevel="1" x14ac:dyDescent="0.25">
      <c r="A253" s="61">
        <v>2024</v>
      </c>
      <c r="B253">
        <v>61</v>
      </c>
      <c r="C253">
        <v>58</v>
      </c>
      <c r="D253" t="s">
        <v>204</v>
      </c>
      <c r="E253">
        <v>0</v>
      </c>
      <c r="F253">
        <v>0</v>
      </c>
      <c r="G253" s="1">
        <v>-279322</v>
      </c>
      <c r="H253" s="1">
        <v>-279322</v>
      </c>
      <c r="I253">
        <v>0</v>
      </c>
      <c r="J253">
        <v>0</v>
      </c>
      <c r="K253" s="5">
        <v>114155</v>
      </c>
      <c r="L253" s="1">
        <v>257634</v>
      </c>
      <c r="M253" s="1">
        <v>371789</v>
      </c>
      <c r="N253" s="1">
        <v>85317</v>
      </c>
      <c r="O253" s="18">
        <v>177784</v>
      </c>
      <c r="P253" s="18">
        <v>71206</v>
      </c>
      <c r="Q253" s="18">
        <f t="shared" si="18"/>
        <v>106578</v>
      </c>
    </row>
    <row r="254" spans="1:17" hidden="1" outlineLevel="1" x14ac:dyDescent="0.25">
      <c r="A254" s="61">
        <v>2025</v>
      </c>
      <c r="B254">
        <v>61</v>
      </c>
      <c r="C254">
        <v>59</v>
      </c>
      <c r="D254" t="s">
        <v>205</v>
      </c>
      <c r="E254">
        <v>0</v>
      </c>
      <c r="F254">
        <v>0</v>
      </c>
      <c r="G254" s="1">
        <v>-337507</v>
      </c>
      <c r="H254" s="1">
        <v>-337507</v>
      </c>
      <c r="I254">
        <v>0</v>
      </c>
      <c r="J254">
        <v>0</v>
      </c>
      <c r="K254" s="5">
        <v>141394</v>
      </c>
      <c r="L254" s="1">
        <v>201311</v>
      </c>
      <c r="M254" s="1">
        <v>342705</v>
      </c>
      <c r="N254" s="1">
        <v>4759</v>
      </c>
      <c r="O254" s="18">
        <v>9957</v>
      </c>
      <c r="P254" s="18">
        <v>-10932</v>
      </c>
      <c r="Q254" s="18">
        <f t="shared" si="18"/>
        <v>20889</v>
      </c>
    </row>
    <row r="255" spans="1:17" hidden="1" outlineLevel="1" x14ac:dyDescent="0.25">
      <c r="A255" s="61">
        <v>2026</v>
      </c>
      <c r="B255">
        <v>61</v>
      </c>
      <c r="C255">
        <v>63</v>
      </c>
      <c r="D255" t="s">
        <v>206</v>
      </c>
      <c r="E255">
        <v>0</v>
      </c>
      <c r="F255">
        <v>0</v>
      </c>
      <c r="G255" s="1">
        <v>-338557</v>
      </c>
      <c r="H255" s="1">
        <v>-338557</v>
      </c>
      <c r="I255">
        <v>0</v>
      </c>
      <c r="J255">
        <v>0</v>
      </c>
      <c r="K255" s="5">
        <v>109822</v>
      </c>
      <c r="L255" s="1">
        <v>232864</v>
      </c>
      <c r="M255" s="1">
        <v>342686</v>
      </c>
      <c r="N255" s="1">
        <v>83957</v>
      </c>
      <c r="O255" s="18">
        <v>88086</v>
      </c>
      <c r="P255" s="18">
        <v>-17475</v>
      </c>
      <c r="Q255" s="18">
        <f t="shared" si="18"/>
        <v>105561</v>
      </c>
    </row>
    <row r="256" spans="1:17" hidden="1" outlineLevel="1" x14ac:dyDescent="0.25">
      <c r="A256" s="61">
        <v>2027</v>
      </c>
      <c r="B256">
        <v>61</v>
      </c>
      <c r="C256">
        <v>68</v>
      </c>
      <c r="D256" t="s">
        <v>207</v>
      </c>
      <c r="E256">
        <v>0</v>
      </c>
      <c r="F256">
        <v>0</v>
      </c>
      <c r="G256" s="1">
        <v>-338827</v>
      </c>
      <c r="H256" s="1">
        <v>-338827</v>
      </c>
      <c r="I256">
        <v>0</v>
      </c>
      <c r="J256">
        <v>0</v>
      </c>
      <c r="K256" s="5">
        <v>144396</v>
      </c>
      <c r="L256" s="1">
        <v>242497</v>
      </c>
      <c r="M256" s="1">
        <v>386893</v>
      </c>
      <c r="N256" s="1">
        <v>83957</v>
      </c>
      <c r="O256" s="18">
        <v>132023</v>
      </c>
      <c r="P256" s="18">
        <v>-544</v>
      </c>
      <c r="Q256" s="18">
        <f t="shared" si="18"/>
        <v>132567</v>
      </c>
    </row>
    <row r="257" spans="1:17" hidden="1" outlineLevel="1" x14ac:dyDescent="0.25">
      <c r="A257" s="61">
        <v>2028</v>
      </c>
      <c r="B257">
        <v>61</v>
      </c>
      <c r="C257">
        <v>70</v>
      </c>
      <c r="D257" t="s">
        <v>208</v>
      </c>
      <c r="E257">
        <v>0</v>
      </c>
      <c r="F257">
        <v>0</v>
      </c>
      <c r="G257" s="1">
        <v>-338827</v>
      </c>
      <c r="H257" s="1">
        <v>-338827</v>
      </c>
      <c r="I257">
        <v>0</v>
      </c>
      <c r="J257">
        <v>0</v>
      </c>
      <c r="K257" s="5">
        <v>144100</v>
      </c>
      <c r="L257" s="1">
        <v>242497</v>
      </c>
      <c r="M257" s="1">
        <v>386597</v>
      </c>
      <c r="N257" s="1">
        <v>83957</v>
      </c>
      <c r="O257" s="18">
        <v>131727</v>
      </c>
      <c r="P257" s="18">
        <v>-306</v>
      </c>
      <c r="Q257" s="18">
        <f t="shared" si="18"/>
        <v>132033</v>
      </c>
    </row>
    <row r="258" spans="1:17" hidden="1" outlineLevel="1" x14ac:dyDescent="0.25">
      <c r="A258" s="61">
        <v>2029</v>
      </c>
      <c r="B258">
        <v>61</v>
      </c>
      <c r="C258">
        <v>71</v>
      </c>
      <c r="D258" t="s">
        <v>209</v>
      </c>
      <c r="E258">
        <v>0</v>
      </c>
      <c r="F258">
        <v>0</v>
      </c>
      <c r="G258" s="1">
        <v>-338827</v>
      </c>
      <c r="H258" s="1">
        <v>-338827</v>
      </c>
      <c r="I258">
        <v>0</v>
      </c>
      <c r="J258">
        <v>0</v>
      </c>
      <c r="K258" s="5">
        <v>749592</v>
      </c>
      <c r="L258">
        <v>0</v>
      </c>
      <c r="M258" s="1">
        <v>749592</v>
      </c>
      <c r="N258">
        <v>0</v>
      </c>
      <c r="O258" s="18">
        <v>410765</v>
      </c>
      <c r="P258" s="18">
        <v>156813</v>
      </c>
      <c r="Q258" s="18">
        <f t="shared" si="18"/>
        <v>253952</v>
      </c>
    </row>
    <row r="259" spans="1:17" hidden="1" outlineLevel="1" x14ac:dyDescent="0.25">
      <c r="A259" s="61">
        <v>2030</v>
      </c>
      <c r="B259">
        <v>61</v>
      </c>
      <c r="C259">
        <v>73</v>
      </c>
      <c r="D259" t="s">
        <v>210</v>
      </c>
      <c r="E259">
        <v>0</v>
      </c>
      <c r="F259">
        <v>0</v>
      </c>
      <c r="G259" s="1">
        <v>-338557</v>
      </c>
      <c r="H259" s="1">
        <v>-338557</v>
      </c>
      <c r="I259">
        <v>0</v>
      </c>
      <c r="J259">
        <v>0</v>
      </c>
      <c r="K259" s="5">
        <v>463558</v>
      </c>
      <c r="L259" s="1">
        <v>206700</v>
      </c>
      <c r="M259" s="1">
        <v>670258</v>
      </c>
      <c r="N259" s="1">
        <v>83957</v>
      </c>
      <c r="O259" s="18">
        <v>415658</v>
      </c>
      <c r="P259" s="18">
        <v>-41751</v>
      </c>
      <c r="Q259" s="18">
        <f t="shared" si="18"/>
        <v>457409</v>
      </c>
    </row>
    <row r="260" spans="1:17" hidden="1" outlineLevel="1" x14ac:dyDescent="0.25">
      <c r="A260" s="61">
        <v>2031</v>
      </c>
      <c r="B260">
        <v>61</v>
      </c>
      <c r="C260">
        <v>74</v>
      </c>
      <c r="D260" t="s">
        <v>211</v>
      </c>
      <c r="E260">
        <v>0</v>
      </c>
      <c r="F260">
        <v>0</v>
      </c>
      <c r="G260" s="1">
        <v>-270826</v>
      </c>
      <c r="H260" s="1">
        <v>-270826</v>
      </c>
      <c r="I260">
        <v>0</v>
      </c>
      <c r="J260">
        <v>0</v>
      </c>
      <c r="K260" s="5">
        <v>82698</v>
      </c>
      <c r="L260" s="1">
        <v>199448</v>
      </c>
      <c r="M260" s="1">
        <v>282146</v>
      </c>
      <c r="N260" s="1">
        <v>61872</v>
      </c>
      <c r="O260" s="18">
        <v>73192</v>
      </c>
      <c r="P260" s="18">
        <v>-5679</v>
      </c>
      <c r="Q260" s="18">
        <f t="shared" si="18"/>
        <v>78871</v>
      </c>
    </row>
    <row r="261" spans="1:17" hidden="1" outlineLevel="1" x14ac:dyDescent="0.25">
      <c r="A261" s="61">
        <v>2032</v>
      </c>
      <c r="B261">
        <v>61</v>
      </c>
      <c r="C261">
        <v>75</v>
      </c>
      <c r="D261" t="s">
        <v>212</v>
      </c>
      <c r="E261">
        <v>0</v>
      </c>
      <c r="F261">
        <v>0</v>
      </c>
      <c r="G261" s="1">
        <v>-270826</v>
      </c>
      <c r="H261" s="1">
        <v>-270826</v>
      </c>
      <c r="I261">
        <v>0</v>
      </c>
      <c r="J261">
        <v>0</v>
      </c>
      <c r="K261" s="5">
        <v>87897</v>
      </c>
      <c r="L261" s="1">
        <v>199448</v>
      </c>
      <c r="M261" s="1">
        <v>287345</v>
      </c>
      <c r="N261" s="1">
        <v>61872</v>
      </c>
      <c r="O261" s="18">
        <v>78391</v>
      </c>
      <c r="P261" s="18">
        <v>-5376</v>
      </c>
      <c r="Q261" s="18">
        <f t="shared" si="18"/>
        <v>83767</v>
      </c>
    </row>
    <row r="262" spans="1:17" hidden="1" outlineLevel="1" x14ac:dyDescent="0.25">
      <c r="A262" s="61">
        <v>2033</v>
      </c>
      <c r="B262">
        <v>61</v>
      </c>
      <c r="C262">
        <v>76</v>
      </c>
      <c r="D262" t="s">
        <v>213</v>
      </c>
      <c r="E262">
        <v>0</v>
      </c>
      <c r="F262">
        <v>0</v>
      </c>
      <c r="G262" s="1">
        <v>-304098</v>
      </c>
      <c r="H262" s="1">
        <v>-304098</v>
      </c>
      <c r="I262">
        <v>0</v>
      </c>
      <c r="J262">
        <v>0</v>
      </c>
      <c r="K262" s="5">
        <v>101958</v>
      </c>
      <c r="L262" s="1">
        <v>199601</v>
      </c>
      <c r="M262" s="1">
        <v>301559</v>
      </c>
      <c r="N262" s="1">
        <v>81213</v>
      </c>
      <c r="O262" s="18">
        <v>78674</v>
      </c>
      <c r="P262" s="18">
        <v>-24241</v>
      </c>
      <c r="Q262" s="18">
        <f t="shared" si="18"/>
        <v>102915</v>
      </c>
    </row>
    <row r="263" spans="1:17" hidden="1" outlineLevel="1" x14ac:dyDescent="0.25">
      <c r="A263" s="61">
        <v>2034</v>
      </c>
      <c r="B263">
        <v>61</v>
      </c>
      <c r="C263">
        <v>77</v>
      </c>
      <c r="D263" t="s">
        <v>214</v>
      </c>
      <c r="E263">
        <v>0</v>
      </c>
      <c r="F263">
        <v>0</v>
      </c>
      <c r="G263" s="1">
        <v>-304215</v>
      </c>
      <c r="H263" s="1">
        <v>-304215</v>
      </c>
      <c r="I263">
        <v>0</v>
      </c>
      <c r="J263">
        <v>0</v>
      </c>
      <c r="K263" s="5">
        <v>97860</v>
      </c>
      <c r="L263" s="1">
        <v>199603</v>
      </c>
      <c r="M263" s="1">
        <v>297463</v>
      </c>
      <c r="N263" s="1">
        <v>81779</v>
      </c>
      <c r="O263" s="18">
        <v>75027</v>
      </c>
      <c r="P263" s="18">
        <v>-23452</v>
      </c>
      <c r="Q263" s="18">
        <f t="shared" si="18"/>
        <v>98479</v>
      </c>
    </row>
    <row r="264" spans="1:17" hidden="1" outlineLevel="1" x14ac:dyDescent="0.25">
      <c r="A264" s="61">
        <v>2035</v>
      </c>
      <c r="B264">
        <v>61</v>
      </c>
      <c r="C264">
        <v>81</v>
      </c>
      <c r="D264" t="s">
        <v>215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s="4">
        <v>0</v>
      </c>
      <c r="L264">
        <v>0</v>
      </c>
      <c r="M264">
        <v>0</v>
      </c>
      <c r="N264">
        <v>0</v>
      </c>
      <c r="O264" s="18">
        <v>0</v>
      </c>
      <c r="P264" s="18">
        <v>-15000</v>
      </c>
      <c r="Q264" s="18">
        <f t="shared" si="18"/>
        <v>15000</v>
      </c>
    </row>
    <row r="265" spans="1:17" hidden="1" outlineLevel="1" x14ac:dyDescent="0.25">
      <c r="A265" s="61">
        <v>2036</v>
      </c>
      <c r="B265">
        <v>61</v>
      </c>
      <c r="C265">
        <v>84</v>
      </c>
      <c r="D265" t="s">
        <v>216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 s="4">
        <v>0</v>
      </c>
      <c r="L265">
        <v>0</v>
      </c>
      <c r="M265">
        <v>0</v>
      </c>
      <c r="N265">
        <v>0</v>
      </c>
      <c r="O265" s="18">
        <v>0</v>
      </c>
      <c r="P265" s="18">
        <v>4209999</v>
      </c>
      <c r="Q265" s="18">
        <f t="shared" si="18"/>
        <v>-4209999</v>
      </c>
    </row>
    <row r="266" spans="1:17" s="2" customFormat="1" collapsed="1" x14ac:dyDescent="0.25">
      <c r="A266" s="60">
        <v>21</v>
      </c>
      <c r="B266" s="2">
        <v>63</v>
      </c>
      <c r="D266" s="2" t="s">
        <v>217</v>
      </c>
      <c r="E266" s="2">
        <v>0</v>
      </c>
      <c r="F266" s="2">
        <v>0</v>
      </c>
      <c r="G266" s="3">
        <v>-5467475</v>
      </c>
      <c r="H266" s="3">
        <v>-5467475</v>
      </c>
      <c r="I266" s="2">
        <v>0</v>
      </c>
      <c r="J266" s="2">
        <v>0</v>
      </c>
      <c r="K266" s="13">
        <v>5223171</v>
      </c>
      <c r="L266" s="3">
        <v>203910</v>
      </c>
      <c r="M266" s="3">
        <v>5427081</v>
      </c>
      <c r="N266" s="3">
        <v>945978</v>
      </c>
      <c r="O266" s="19">
        <v>905584</v>
      </c>
      <c r="P266" s="19">
        <v>1503285</v>
      </c>
      <c r="Q266" s="19">
        <f>O266-P266</f>
        <v>-597701</v>
      </c>
    </row>
    <row r="267" spans="1:17" hidden="1" outlineLevel="1" x14ac:dyDescent="0.25">
      <c r="A267" s="61">
        <v>211</v>
      </c>
      <c r="B267">
        <v>63</v>
      </c>
      <c r="C267">
        <v>21</v>
      </c>
      <c r="D267" t="s">
        <v>217</v>
      </c>
      <c r="E267">
        <v>0</v>
      </c>
      <c r="F267">
        <v>0</v>
      </c>
      <c r="G267" s="1">
        <v>-5467475</v>
      </c>
      <c r="H267" s="1">
        <v>-5467475</v>
      </c>
      <c r="I267">
        <v>0</v>
      </c>
      <c r="J267">
        <v>0</v>
      </c>
      <c r="K267" s="5">
        <v>5223171</v>
      </c>
      <c r="L267">
        <v>0</v>
      </c>
      <c r="M267" s="1">
        <v>5223171</v>
      </c>
      <c r="N267">
        <v>0</v>
      </c>
      <c r="O267" s="18">
        <v>-244304</v>
      </c>
      <c r="P267" s="18">
        <v>41127</v>
      </c>
      <c r="Q267" s="18">
        <f t="shared" ref="Q267:Q269" si="19">O267-P267</f>
        <v>-285431</v>
      </c>
    </row>
    <row r="268" spans="1:17" hidden="1" outlineLevel="1" x14ac:dyDescent="0.25">
      <c r="A268" s="61">
        <v>212</v>
      </c>
      <c r="B268">
        <v>63</v>
      </c>
      <c r="C268">
        <v>84</v>
      </c>
      <c r="D268" t="s">
        <v>216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 s="4">
        <v>0</v>
      </c>
      <c r="L268">
        <v>0</v>
      </c>
      <c r="M268">
        <v>0</v>
      </c>
      <c r="N268" s="1">
        <v>945978</v>
      </c>
      <c r="O268" s="18">
        <v>945978</v>
      </c>
      <c r="P268" s="18">
        <v>1258248</v>
      </c>
      <c r="Q268" s="18">
        <f t="shared" si="19"/>
        <v>-312270</v>
      </c>
    </row>
    <row r="269" spans="1:17" hidden="1" outlineLevel="1" x14ac:dyDescent="0.25">
      <c r="A269" s="61">
        <v>213</v>
      </c>
      <c r="B269">
        <v>63</v>
      </c>
      <c r="C269">
        <v>89</v>
      </c>
      <c r="D269" t="s">
        <v>230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s="4">
        <v>0</v>
      </c>
      <c r="L269" s="1">
        <v>203910</v>
      </c>
      <c r="M269" s="1">
        <v>203910</v>
      </c>
      <c r="N269">
        <v>0</v>
      </c>
      <c r="O269" s="18">
        <v>203910</v>
      </c>
      <c r="P269" s="18">
        <v>203910</v>
      </c>
      <c r="Q269" s="18">
        <f t="shared" si="19"/>
        <v>0</v>
      </c>
    </row>
    <row r="270" spans="1:17" s="2" customFormat="1" collapsed="1" x14ac:dyDescent="0.25">
      <c r="A270" s="60">
        <v>22</v>
      </c>
      <c r="B270" s="2">
        <v>65</v>
      </c>
      <c r="D270" s="2" t="s">
        <v>218</v>
      </c>
      <c r="E270" s="2">
        <v>0</v>
      </c>
      <c r="F270" s="2">
        <v>0</v>
      </c>
      <c r="G270" s="3">
        <v>-49364760</v>
      </c>
      <c r="H270" s="3">
        <v>-49364760</v>
      </c>
      <c r="I270" s="2">
        <v>0</v>
      </c>
      <c r="J270" s="2">
        <v>0</v>
      </c>
      <c r="K270" s="13">
        <v>10903745</v>
      </c>
      <c r="L270" s="3">
        <v>5912712</v>
      </c>
      <c r="M270" s="3">
        <v>16816457</v>
      </c>
      <c r="N270" s="3">
        <v>9527255</v>
      </c>
      <c r="O270" s="19">
        <v>-23021048</v>
      </c>
      <c r="P270" s="19">
        <v>-19020108</v>
      </c>
      <c r="Q270" s="19">
        <f>O270-P270</f>
        <v>-4000940</v>
      </c>
    </row>
    <row r="271" spans="1:17" hidden="1" outlineLevel="1" x14ac:dyDescent="0.25">
      <c r="A271" s="61">
        <v>221</v>
      </c>
      <c r="B271">
        <v>65</v>
      </c>
      <c r="C271">
        <v>4</v>
      </c>
      <c r="D271" t="s">
        <v>258</v>
      </c>
      <c r="E271">
        <v>0</v>
      </c>
      <c r="F271">
        <v>0</v>
      </c>
      <c r="G271" s="1">
        <v>-49364760</v>
      </c>
      <c r="H271" s="1">
        <v>-49364760</v>
      </c>
      <c r="I271">
        <v>0</v>
      </c>
      <c r="J271">
        <v>0</v>
      </c>
      <c r="K271" s="4">
        <v>0</v>
      </c>
      <c r="L271">
        <v>0</v>
      </c>
      <c r="M271">
        <v>0</v>
      </c>
      <c r="N271">
        <v>0</v>
      </c>
      <c r="O271" s="18">
        <v>-49364760</v>
      </c>
      <c r="P271" s="18">
        <v>-49374999</v>
      </c>
      <c r="Q271" s="18">
        <f t="shared" ref="Q271:Q276" si="20">O271-P271</f>
        <v>10239</v>
      </c>
    </row>
    <row r="272" spans="1:17" hidden="1" outlineLevel="1" x14ac:dyDescent="0.25">
      <c r="A272" s="61">
        <v>222</v>
      </c>
      <c r="B272">
        <v>65</v>
      </c>
      <c r="C272">
        <v>12</v>
      </c>
      <c r="D272" t="s">
        <v>219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 s="5">
        <v>10167061</v>
      </c>
      <c r="L272">
        <v>0</v>
      </c>
      <c r="M272" s="1">
        <v>10167061</v>
      </c>
      <c r="N272">
        <v>0</v>
      </c>
      <c r="O272" s="18">
        <v>10167061</v>
      </c>
      <c r="P272" s="18">
        <v>10018047</v>
      </c>
      <c r="Q272" s="18">
        <f t="shared" si="20"/>
        <v>149014</v>
      </c>
    </row>
    <row r="273" spans="1:17" hidden="1" outlineLevel="1" x14ac:dyDescent="0.25">
      <c r="A273" s="61">
        <v>223</v>
      </c>
      <c r="B273">
        <v>65</v>
      </c>
      <c r="C273">
        <v>41</v>
      </c>
      <c r="D273" t="s">
        <v>220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 s="5">
        <v>188606</v>
      </c>
      <c r="L273">
        <v>0</v>
      </c>
      <c r="M273" s="1">
        <v>188606</v>
      </c>
      <c r="N273">
        <v>0</v>
      </c>
      <c r="O273" s="18">
        <v>188606</v>
      </c>
      <c r="P273" s="18">
        <v>396000</v>
      </c>
      <c r="Q273" s="18">
        <f t="shared" si="20"/>
        <v>-207394</v>
      </c>
    </row>
    <row r="274" spans="1:17" hidden="1" outlineLevel="1" x14ac:dyDescent="0.25">
      <c r="A274" s="61">
        <v>224</v>
      </c>
      <c r="B274">
        <v>65</v>
      </c>
      <c r="C274">
        <v>42</v>
      </c>
      <c r="D274" t="s">
        <v>221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s="5">
        <v>548078</v>
      </c>
      <c r="L274">
        <v>0</v>
      </c>
      <c r="M274" s="1">
        <v>548078</v>
      </c>
      <c r="N274">
        <v>0</v>
      </c>
      <c r="O274" s="18">
        <v>548078</v>
      </c>
      <c r="P274" s="18">
        <v>1671000</v>
      </c>
      <c r="Q274" s="18">
        <f t="shared" si="20"/>
        <v>-1122922</v>
      </c>
    </row>
    <row r="275" spans="1:17" hidden="1" outlineLevel="1" x14ac:dyDescent="0.25">
      <c r="A275" s="61">
        <v>225</v>
      </c>
      <c r="B275">
        <v>65</v>
      </c>
      <c r="C275">
        <v>84</v>
      </c>
      <c r="D275" t="s">
        <v>170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s="4">
        <v>0</v>
      </c>
      <c r="L275">
        <v>0</v>
      </c>
      <c r="M275">
        <v>0</v>
      </c>
      <c r="N275" s="1">
        <v>9527255</v>
      </c>
      <c r="O275" s="18">
        <v>9527255</v>
      </c>
      <c r="P275" s="18">
        <v>12306996</v>
      </c>
      <c r="Q275" s="18">
        <f t="shared" si="20"/>
        <v>-2779741</v>
      </c>
    </row>
    <row r="276" spans="1:17" hidden="1" outlineLevel="1" x14ac:dyDescent="0.25">
      <c r="A276" s="61">
        <v>226</v>
      </c>
      <c r="B276">
        <v>65</v>
      </c>
      <c r="C276">
        <v>89</v>
      </c>
      <c r="D276" t="s">
        <v>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 s="4">
        <v>0</v>
      </c>
      <c r="L276" s="1">
        <v>5912712</v>
      </c>
      <c r="M276" s="1">
        <v>5912712</v>
      </c>
      <c r="N276">
        <v>0</v>
      </c>
      <c r="O276" s="18">
        <v>5912712</v>
      </c>
      <c r="P276" s="18">
        <v>5962848</v>
      </c>
      <c r="Q276" s="18">
        <f t="shared" si="20"/>
        <v>-50136</v>
      </c>
    </row>
    <row r="277" spans="1:17" collapsed="1" x14ac:dyDescent="0.25"/>
    <row r="279" spans="1:17" ht="15.75" thickBot="1" x14ac:dyDescent="0.3">
      <c r="O279" s="20">
        <f>O214+O220+O229+O266+O270</f>
        <v>-26000718</v>
      </c>
      <c r="P279" s="20">
        <f t="shared" ref="P279:Q279" si="21">P214+P220+P229+P266+P270</f>
        <v>-16389958</v>
      </c>
      <c r="Q279" s="20">
        <f t="shared" si="21"/>
        <v>-9610760</v>
      </c>
    </row>
    <row r="280" spans="1:17" ht="15.75" thickTop="1" x14ac:dyDescent="0.25"/>
    <row r="281" spans="1:17" ht="15.75" x14ac:dyDescent="0.25">
      <c r="M281" s="14" t="s">
        <v>245</v>
      </c>
      <c r="O281" s="18">
        <v>4041249</v>
      </c>
      <c r="P281" s="18">
        <v>4041249</v>
      </c>
      <c r="Q281" s="19">
        <f t="shared" ref="Q281" si="22">O281-P281</f>
        <v>0</v>
      </c>
    </row>
    <row r="283" spans="1:17" ht="16.5" thickBot="1" x14ac:dyDescent="0.3">
      <c r="M283" s="14" t="s">
        <v>246</v>
      </c>
      <c r="O283" s="20">
        <f>O212+O279+O281</f>
        <v>-25972685</v>
      </c>
      <c r="P283" s="20">
        <f>P212+P279+P281</f>
        <v>3625720</v>
      </c>
      <c r="Q283" s="20">
        <f>Q212+Q279+Q281</f>
        <v>-29598405</v>
      </c>
    </row>
    <row r="284" spans="1:17" ht="15.75" thickTop="1" x14ac:dyDescent="0.25"/>
  </sheetData>
  <pageMargins left="0.7" right="0.7" top="0.75" bottom="0.75" header="0.3" footer="0.3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5"/>
  <sheetData/>
  <pageMargins left="0.25" right="0.25" top="0.75" bottom="0.75" header="0.3" footer="0.3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/>
  </sheetViews>
  <sheetFormatPr defaultColWidth="41.140625" defaultRowHeight="15" x14ac:dyDescent="0.25"/>
  <cols>
    <col min="1" max="1" width="44.5703125" customWidth="1"/>
    <col min="2" max="2" width="10.85546875" customWidth="1"/>
    <col min="3" max="3" width="12.5703125" customWidth="1"/>
    <col min="4" max="4" width="12.42578125" customWidth="1"/>
    <col min="5" max="5" width="10" customWidth="1"/>
    <col min="6" max="6" width="15.5703125" customWidth="1"/>
  </cols>
  <sheetData>
    <row r="1" spans="1:5" ht="23.25" x14ac:dyDescent="0.35">
      <c r="A1" s="21" t="s">
        <v>286</v>
      </c>
      <c r="B1" s="22"/>
      <c r="C1" s="23"/>
      <c r="D1" s="23"/>
      <c r="E1" s="23"/>
    </row>
    <row r="2" spans="1:5" ht="23.25" x14ac:dyDescent="0.35">
      <c r="A2" s="21"/>
      <c r="B2" s="22"/>
      <c r="C2" s="23"/>
      <c r="D2" s="23"/>
      <c r="E2" s="23"/>
    </row>
    <row r="3" spans="1:5" s="26" customFormat="1" ht="39" x14ac:dyDescent="0.25">
      <c r="A3" s="24" t="s">
        <v>260</v>
      </c>
      <c r="B3" s="25" t="s">
        <v>261</v>
      </c>
      <c r="C3" s="25" t="s">
        <v>262</v>
      </c>
      <c r="D3" s="25" t="s">
        <v>263</v>
      </c>
      <c r="E3" s="25" t="s">
        <v>264</v>
      </c>
    </row>
    <row r="4" spans="1:5" x14ac:dyDescent="0.25">
      <c r="A4" s="27"/>
      <c r="B4" s="28"/>
      <c r="C4" s="29"/>
      <c r="D4" s="29"/>
      <c r="E4" s="29"/>
    </row>
    <row r="5" spans="1:5" s="33" customFormat="1" x14ac:dyDescent="0.25">
      <c r="A5" s="55" t="s">
        <v>265</v>
      </c>
      <c r="B5" s="31">
        <v>0.1</v>
      </c>
      <c r="C5" s="31">
        <v>20</v>
      </c>
      <c r="D5" s="31">
        <f>C5-B5</f>
        <v>19.899999999999999</v>
      </c>
      <c r="E5" s="32">
        <f>B5/C5</f>
        <v>5.0000000000000001E-3</v>
      </c>
    </row>
    <row r="6" spans="1:5" s="33" customFormat="1" x14ac:dyDescent="0.25">
      <c r="A6" s="55" t="s">
        <v>287</v>
      </c>
      <c r="B6" s="31">
        <v>0</v>
      </c>
      <c r="C6" s="31">
        <v>5</v>
      </c>
      <c r="D6" s="31">
        <f t="shared" ref="D6:D7" si="0">C6-B6</f>
        <v>5</v>
      </c>
      <c r="E6" s="32">
        <f t="shared" ref="E6:E40" si="1">B6/C6</f>
        <v>0</v>
      </c>
    </row>
    <row r="7" spans="1:5" s="33" customFormat="1" x14ac:dyDescent="0.25">
      <c r="A7" s="55" t="s">
        <v>266</v>
      </c>
      <c r="B7" s="31">
        <v>0</v>
      </c>
      <c r="C7" s="31">
        <v>5</v>
      </c>
      <c r="D7" s="31">
        <f t="shared" si="0"/>
        <v>5</v>
      </c>
      <c r="E7" s="32">
        <f t="shared" si="1"/>
        <v>0</v>
      </c>
    </row>
    <row r="8" spans="1:5" s="33" customFormat="1" x14ac:dyDescent="0.25">
      <c r="A8" s="55" t="s">
        <v>267</v>
      </c>
      <c r="B8" s="31">
        <v>0</v>
      </c>
      <c r="C8" s="31">
        <v>5</v>
      </c>
      <c r="D8" s="31">
        <f t="shared" ref="D8:D12" si="2">C8-B8</f>
        <v>5</v>
      </c>
      <c r="E8" s="32">
        <f t="shared" ref="E8:E12" si="3">B8/C8</f>
        <v>0</v>
      </c>
    </row>
    <row r="9" spans="1:5" s="33" customFormat="1" x14ac:dyDescent="0.25">
      <c r="A9" s="55" t="s">
        <v>288</v>
      </c>
      <c r="B9" s="31">
        <v>10.89</v>
      </c>
      <c r="C9" s="31">
        <v>65</v>
      </c>
      <c r="D9" s="31">
        <f t="shared" si="2"/>
        <v>54.11</v>
      </c>
      <c r="E9" s="32">
        <f t="shared" si="3"/>
        <v>0.16753846153846155</v>
      </c>
    </row>
    <row r="10" spans="1:5" s="33" customFormat="1" x14ac:dyDescent="0.25">
      <c r="A10" s="55" t="s">
        <v>289</v>
      </c>
      <c r="B10" s="31">
        <v>6.9</v>
      </c>
      <c r="C10" s="31">
        <v>140</v>
      </c>
      <c r="D10" s="31">
        <f t="shared" si="2"/>
        <v>133.1</v>
      </c>
      <c r="E10" s="32">
        <f t="shared" si="3"/>
        <v>4.9285714285714287E-2</v>
      </c>
    </row>
    <row r="11" spans="1:5" s="33" customFormat="1" x14ac:dyDescent="0.25">
      <c r="A11" s="55" t="s">
        <v>290</v>
      </c>
      <c r="B11" s="31">
        <v>0</v>
      </c>
      <c r="C11" s="31">
        <v>15</v>
      </c>
      <c r="D11" s="31">
        <f t="shared" si="2"/>
        <v>15</v>
      </c>
      <c r="E11" s="32">
        <f t="shared" si="3"/>
        <v>0</v>
      </c>
    </row>
    <row r="12" spans="1:5" s="33" customFormat="1" x14ac:dyDescent="0.25">
      <c r="A12" s="55" t="s">
        <v>291</v>
      </c>
      <c r="B12" s="34">
        <v>6</v>
      </c>
      <c r="C12" s="34">
        <v>30</v>
      </c>
      <c r="D12" s="34">
        <f t="shared" si="2"/>
        <v>24</v>
      </c>
      <c r="E12" s="35">
        <f t="shared" si="3"/>
        <v>0.2</v>
      </c>
    </row>
    <row r="13" spans="1:5" s="33" customFormat="1" x14ac:dyDescent="0.25">
      <c r="A13" s="36" t="s">
        <v>268</v>
      </c>
      <c r="B13" s="37">
        <f>SUM(B5:B12)</f>
        <v>23.89</v>
      </c>
      <c r="C13" s="37">
        <f>SUM(C5:C12)</f>
        <v>285</v>
      </c>
      <c r="D13" s="37">
        <f>SUM(D5:D12)</f>
        <v>261.11</v>
      </c>
      <c r="E13" s="38">
        <f t="shared" si="1"/>
        <v>8.3824561403508774E-2</v>
      </c>
    </row>
    <row r="14" spans="1:5" s="33" customFormat="1" x14ac:dyDescent="0.25">
      <c r="A14" s="39"/>
      <c r="B14" s="40"/>
      <c r="C14" s="40"/>
      <c r="D14" s="40"/>
      <c r="E14" s="32"/>
    </row>
    <row r="15" spans="1:5" s="33" customFormat="1" x14ac:dyDescent="0.25">
      <c r="A15" s="55" t="s">
        <v>292</v>
      </c>
      <c r="B15" s="31">
        <v>5.0999999999999996</v>
      </c>
      <c r="C15" s="31">
        <v>60</v>
      </c>
      <c r="D15" s="31">
        <f t="shared" ref="D15:D22" si="4">C15-B15</f>
        <v>54.9</v>
      </c>
      <c r="E15" s="32">
        <f t="shared" si="1"/>
        <v>8.4999999999999992E-2</v>
      </c>
    </row>
    <row r="16" spans="1:5" s="33" customFormat="1" x14ac:dyDescent="0.25">
      <c r="A16" s="55" t="s">
        <v>269</v>
      </c>
      <c r="B16" s="31">
        <v>0</v>
      </c>
      <c r="C16" s="31">
        <v>29</v>
      </c>
      <c r="D16" s="31">
        <f t="shared" si="4"/>
        <v>29</v>
      </c>
      <c r="E16" s="32">
        <f t="shared" si="1"/>
        <v>0</v>
      </c>
    </row>
    <row r="17" spans="1:6" s="33" customFormat="1" x14ac:dyDescent="0.25">
      <c r="A17" s="55" t="s">
        <v>293</v>
      </c>
      <c r="B17" s="31">
        <v>15.1</v>
      </c>
      <c r="C17" s="31">
        <v>49</v>
      </c>
      <c r="D17" s="31">
        <f t="shared" si="4"/>
        <v>33.9</v>
      </c>
      <c r="E17" s="32">
        <f t="shared" si="1"/>
        <v>0.30816326530612242</v>
      </c>
    </row>
    <row r="18" spans="1:6" s="33" customFormat="1" x14ac:dyDescent="0.25">
      <c r="A18" s="55" t="s">
        <v>157</v>
      </c>
      <c r="B18" s="31">
        <v>0.83</v>
      </c>
      <c r="C18" s="31">
        <v>7</v>
      </c>
      <c r="D18" s="31">
        <f t="shared" si="4"/>
        <v>6.17</v>
      </c>
      <c r="E18" s="32">
        <f t="shared" si="1"/>
        <v>0.11857142857142856</v>
      </c>
    </row>
    <row r="19" spans="1:6" s="33" customFormat="1" x14ac:dyDescent="0.25">
      <c r="A19" s="55" t="s">
        <v>270</v>
      </c>
      <c r="B19" s="31">
        <v>0</v>
      </c>
      <c r="C19" s="31">
        <v>2</v>
      </c>
      <c r="D19" s="31">
        <f t="shared" si="4"/>
        <v>2</v>
      </c>
      <c r="E19" s="32">
        <f t="shared" si="1"/>
        <v>0</v>
      </c>
    </row>
    <row r="20" spans="1:6" s="33" customFormat="1" x14ac:dyDescent="0.25">
      <c r="A20" s="55" t="s">
        <v>160</v>
      </c>
      <c r="B20" s="31">
        <v>0.28399999999999997</v>
      </c>
      <c r="C20" s="31">
        <v>3</v>
      </c>
      <c r="D20" s="31">
        <f t="shared" si="4"/>
        <v>2.7160000000000002</v>
      </c>
      <c r="E20" s="32">
        <f t="shared" si="1"/>
        <v>9.4666666666666663E-2</v>
      </c>
    </row>
    <row r="21" spans="1:6" s="33" customFormat="1" x14ac:dyDescent="0.25">
      <c r="A21" s="55" t="s">
        <v>271</v>
      </c>
      <c r="B21" s="31">
        <v>0</v>
      </c>
      <c r="C21" s="31">
        <v>21</v>
      </c>
      <c r="D21" s="31">
        <f t="shared" si="4"/>
        <v>21</v>
      </c>
      <c r="E21" s="32">
        <f t="shared" si="1"/>
        <v>0</v>
      </c>
    </row>
    <row r="22" spans="1:6" s="33" customFormat="1" x14ac:dyDescent="0.25">
      <c r="A22" s="55" t="s">
        <v>272</v>
      </c>
      <c r="B22" s="34">
        <v>0.1</v>
      </c>
      <c r="C22" s="34">
        <v>4</v>
      </c>
      <c r="D22" s="34">
        <f t="shared" si="4"/>
        <v>3.9</v>
      </c>
      <c r="E22" s="35">
        <f t="shared" si="1"/>
        <v>2.5000000000000001E-2</v>
      </c>
    </row>
    <row r="23" spans="1:6" s="33" customFormat="1" x14ac:dyDescent="0.25">
      <c r="A23" s="36" t="s">
        <v>273</v>
      </c>
      <c r="B23" s="37">
        <f>SUM(B15:B22)</f>
        <v>21.413999999999998</v>
      </c>
      <c r="C23" s="37">
        <f>SUM(C15:C22)</f>
        <v>175</v>
      </c>
      <c r="D23" s="37">
        <f>SUM(D15:D22)</f>
        <v>153.58600000000001</v>
      </c>
      <c r="E23" s="38">
        <f t="shared" si="1"/>
        <v>0.12236571428571427</v>
      </c>
      <c r="F23" s="41"/>
    </row>
    <row r="24" spans="1:6" s="33" customFormat="1" x14ac:dyDescent="0.25">
      <c r="A24" s="42"/>
      <c r="B24" s="40"/>
      <c r="C24" s="40"/>
      <c r="D24" s="40"/>
      <c r="E24" s="32"/>
      <c r="F24" s="43"/>
    </row>
    <row r="25" spans="1:6" s="33" customFormat="1" x14ac:dyDescent="0.25">
      <c r="A25" s="30" t="s">
        <v>274</v>
      </c>
      <c r="B25" s="34">
        <v>0.13</v>
      </c>
      <c r="C25" s="34">
        <v>10</v>
      </c>
      <c r="D25" s="34">
        <f t="shared" ref="D25" si="5">C25-B25</f>
        <v>9.8699999999999992</v>
      </c>
      <c r="E25" s="35">
        <f t="shared" ref="E25" si="6">B25/C25</f>
        <v>1.3000000000000001E-2</v>
      </c>
    </row>
    <row r="26" spans="1:6" s="33" customFormat="1" x14ac:dyDescent="0.25">
      <c r="A26" s="36" t="s">
        <v>275</v>
      </c>
      <c r="B26" s="37">
        <f>SUM(B25:B25)</f>
        <v>0.13</v>
      </c>
      <c r="C26" s="37">
        <f>SUM(C25:C25)</f>
        <v>10</v>
      </c>
      <c r="D26" s="37">
        <f>SUM(D25:D25)</f>
        <v>9.8699999999999992</v>
      </c>
      <c r="E26" s="38">
        <f t="shared" si="1"/>
        <v>1.3000000000000001E-2</v>
      </c>
      <c r="F26" s="41"/>
    </row>
    <row r="27" spans="1:6" s="33" customFormat="1" x14ac:dyDescent="0.25">
      <c r="A27" s="42"/>
      <c r="B27" s="40"/>
      <c r="C27" s="40"/>
      <c r="D27" s="40"/>
      <c r="E27" s="32"/>
      <c r="F27" s="43"/>
    </row>
    <row r="28" spans="1:6" s="33" customFormat="1" x14ac:dyDescent="0.25">
      <c r="A28" s="30" t="s">
        <v>276</v>
      </c>
      <c r="B28" s="31">
        <v>83.6</v>
      </c>
      <c r="C28" s="31">
        <v>354</v>
      </c>
      <c r="D28" s="31">
        <f t="shared" ref="D28:D29" si="7">C28-B28</f>
        <v>270.39999999999998</v>
      </c>
      <c r="E28" s="32">
        <f t="shared" si="1"/>
        <v>0.23615819209039546</v>
      </c>
    </row>
    <row r="29" spans="1:6" s="33" customFormat="1" x14ac:dyDescent="0.25">
      <c r="A29" s="30" t="s">
        <v>277</v>
      </c>
      <c r="B29" s="34">
        <v>-292.60000000000002</v>
      </c>
      <c r="C29" s="34">
        <v>-350</v>
      </c>
      <c r="D29" s="34">
        <f t="shared" si="7"/>
        <v>-57.399999999999977</v>
      </c>
      <c r="E29" s="35">
        <f t="shared" si="1"/>
        <v>0.83600000000000008</v>
      </c>
    </row>
    <row r="30" spans="1:6" s="33" customFormat="1" x14ac:dyDescent="0.25">
      <c r="A30" s="36" t="s">
        <v>278</v>
      </c>
      <c r="B30" s="37">
        <f>B28+B29</f>
        <v>-209.00000000000003</v>
      </c>
      <c r="C30" s="37">
        <f>C28+C29</f>
        <v>4</v>
      </c>
      <c r="D30" s="37">
        <f>D28+D29</f>
        <v>213</v>
      </c>
      <c r="E30" s="38">
        <f t="shared" si="1"/>
        <v>-52.250000000000007</v>
      </c>
      <c r="F30" s="41"/>
    </row>
    <row r="31" spans="1:6" s="33" customFormat="1" x14ac:dyDescent="0.25">
      <c r="A31" s="42"/>
      <c r="B31" s="40"/>
      <c r="C31" s="40"/>
      <c r="D31" s="40"/>
      <c r="E31" s="32"/>
      <c r="F31" s="43"/>
    </row>
    <row r="32" spans="1:6" s="33" customFormat="1" x14ac:dyDescent="0.25">
      <c r="A32" s="30" t="s">
        <v>279</v>
      </c>
      <c r="B32" s="34">
        <v>7.6470000000000002</v>
      </c>
      <c r="C32" s="34">
        <v>7</v>
      </c>
      <c r="D32" s="34">
        <f t="shared" ref="D32" si="8">C32-B32</f>
        <v>-0.64700000000000024</v>
      </c>
      <c r="E32" s="35">
        <f t="shared" si="1"/>
        <v>1.0924285714285715</v>
      </c>
    </row>
    <row r="33" spans="1:6" s="33" customFormat="1" x14ac:dyDescent="0.25">
      <c r="A33" s="36" t="s">
        <v>280</v>
      </c>
      <c r="B33" s="37">
        <f>B32</f>
        <v>7.6470000000000002</v>
      </c>
      <c r="C33" s="37">
        <f>C32</f>
        <v>7</v>
      </c>
      <c r="D33" s="37">
        <f>D32</f>
        <v>-0.64700000000000024</v>
      </c>
      <c r="E33" s="38">
        <f t="shared" si="1"/>
        <v>1.0924285714285715</v>
      </c>
      <c r="F33" s="41"/>
    </row>
    <row r="34" spans="1:6" s="33" customFormat="1" x14ac:dyDescent="0.25">
      <c r="A34" s="44"/>
      <c r="B34" s="45"/>
      <c r="C34" s="45"/>
      <c r="D34" s="45"/>
      <c r="E34" s="32"/>
      <c r="F34" s="43"/>
    </row>
    <row r="35" spans="1:6" s="33" customFormat="1" x14ac:dyDescent="0.25">
      <c r="A35" s="56" t="s">
        <v>281</v>
      </c>
      <c r="B35" s="58">
        <f>B13+B23+B26+B30+B33</f>
        <v>-155.91900000000004</v>
      </c>
      <c r="C35" s="58">
        <f>C13+C23+C26+C30+C33</f>
        <v>481</v>
      </c>
      <c r="D35" s="58">
        <f>D13+D23+D26+D30+D33</f>
        <v>636.91899999999998</v>
      </c>
      <c r="E35" s="57">
        <f t="shared" si="1"/>
        <v>-0.32415592515592523</v>
      </c>
      <c r="F35" s="41"/>
    </row>
    <row r="36" spans="1:6" s="33" customFormat="1" x14ac:dyDescent="0.25">
      <c r="A36" s="46"/>
      <c r="B36" s="46"/>
      <c r="C36" s="46"/>
      <c r="D36" s="46"/>
      <c r="E36" s="32"/>
      <c r="F36" s="43"/>
    </row>
    <row r="37" spans="1:6" s="33" customFormat="1" x14ac:dyDescent="0.25">
      <c r="A37" s="39" t="s">
        <v>282</v>
      </c>
      <c r="B37" s="31">
        <v>21.65</v>
      </c>
      <c r="C37" s="31">
        <v>33</v>
      </c>
      <c r="D37" s="31">
        <f t="shared" ref="D37:D39" si="9">C37-B37</f>
        <v>11.350000000000001</v>
      </c>
      <c r="E37" s="32">
        <f t="shared" si="1"/>
        <v>0.65606060606060601</v>
      </c>
      <c r="F37" s="43"/>
    </row>
    <row r="38" spans="1:6" s="33" customFormat="1" x14ac:dyDescent="0.25">
      <c r="A38" s="39" t="s">
        <v>283</v>
      </c>
      <c r="B38" s="31">
        <v>5.0890000000000004</v>
      </c>
      <c r="C38" s="31">
        <v>31</v>
      </c>
      <c r="D38" s="31">
        <f t="shared" si="9"/>
        <v>25.911000000000001</v>
      </c>
      <c r="E38" s="32">
        <f t="shared" si="1"/>
        <v>0.16416129032258067</v>
      </c>
      <c r="F38" s="43"/>
    </row>
    <row r="39" spans="1:6" s="33" customFormat="1" x14ac:dyDescent="0.25">
      <c r="A39" s="39" t="s">
        <v>284</v>
      </c>
      <c r="B39" s="31">
        <v>6.78</v>
      </c>
      <c r="C39" s="31">
        <v>68</v>
      </c>
      <c r="D39" s="31">
        <f t="shared" si="9"/>
        <v>61.22</v>
      </c>
      <c r="E39" s="32">
        <f t="shared" si="1"/>
        <v>9.9705882352941186E-2</v>
      </c>
      <c r="F39" s="43"/>
    </row>
    <row r="40" spans="1:6" s="33" customFormat="1" x14ac:dyDescent="0.25">
      <c r="A40" s="47" t="s">
        <v>285</v>
      </c>
      <c r="B40" s="48">
        <f>SUM(B35:B39)</f>
        <v>-122.40000000000003</v>
      </c>
      <c r="C40" s="48">
        <f>SUM(C35:C39)</f>
        <v>613</v>
      </c>
      <c r="D40" s="48">
        <f>SUM(D35:D39)</f>
        <v>735.40000000000009</v>
      </c>
      <c r="E40" s="49">
        <f t="shared" si="1"/>
        <v>-0.19967373572593808</v>
      </c>
      <c r="F40" s="41"/>
    </row>
    <row r="41" spans="1:6" s="54" customFormat="1" x14ac:dyDescent="0.25">
      <c r="A41" s="50"/>
      <c r="B41" s="50"/>
      <c r="C41" s="51"/>
      <c r="D41" s="51"/>
      <c r="E41" s="52"/>
      <c r="F41" s="53"/>
    </row>
  </sheetData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Rekstraryfirlit janúar til mars</vt:lpstr>
      <vt:lpstr>Rekstrarreikningur</vt:lpstr>
      <vt:lpstr>Fjárfestingar</vt:lpstr>
      <vt:lpstr>'Rekstraryfirlit janúar til mars'!Print_Area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R. Einarsson</dc:creator>
  <cp:lastModifiedBy>Pétur Jens Lockton</cp:lastModifiedBy>
  <cp:lastPrinted>2016-05-30T13:38:02Z</cp:lastPrinted>
  <dcterms:created xsi:type="dcterms:W3CDTF">2013-08-22T14:20:01Z</dcterms:created>
  <dcterms:modified xsi:type="dcterms:W3CDTF">2016-05-30T13:40:51Z</dcterms:modified>
</cp:coreProperties>
</file>