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ria\AppData\Local\Microsoft\Windows\INetCache\IE\J01K7K2W\"/>
    </mc:Choice>
  </mc:AlternateContent>
  <xr:revisionPtr revIDLastSave="0" documentId="8_{6C9B388C-9397-408B-8D04-C26F8B28F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4" sheetId="3" r:id="rId1"/>
    <sheet name="Sheet1" sheetId="4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O5" i="3" s="1"/>
  <c r="O4" i="3" s="1"/>
  <c r="F4" i="3"/>
  <c r="G4" i="3"/>
  <c r="E4" i="3"/>
  <c r="N267" i="3"/>
  <c r="L267" i="3"/>
  <c r="I267" i="3"/>
  <c r="J267" i="3"/>
  <c r="K267" i="3"/>
  <c r="G267" i="3"/>
  <c r="K268" i="3"/>
  <c r="M268" i="3"/>
  <c r="H268" i="3"/>
  <c r="H267" i="3" s="1"/>
  <c r="M270" i="3"/>
  <c r="O270" i="3" s="1"/>
  <c r="E5" i="3"/>
  <c r="M267" i="3" l="1"/>
  <c r="H4" i="3"/>
  <c r="O268" i="3"/>
  <c r="O267" i="3" s="1"/>
  <c r="Q277" i="3"/>
  <c r="Q276" i="3"/>
  <c r="Q275" i="3"/>
  <c r="Q274" i="3"/>
  <c r="Q273" i="3"/>
  <c r="Q272" i="3"/>
  <c r="Q270" i="3"/>
  <c r="Q269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29" i="3"/>
  <c r="Q228" i="3"/>
  <c r="Q227" i="3"/>
  <c r="Q226" i="3"/>
  <c r="Q225" i="3"/>
  <c r="Q224" i="3"/>
  <c r="Q223" i="3"/>
  <c r="Q222" i="3"/>
  <c r="Q220" i="3"/>
  <c r="Q219" i="3"/>
  <c r="Q218" i="3"/>
  <c r="Q217" i="3"/>
  <c r="Q216" i="3"/>
  <c r="Q211" i="3"/>
  <c r="Q210" i="3"/>
  <c r="Q208" i="3"/>
  <c r="Q207" i="3"/>
  <c r="Q206" i="3"/>
  <c r="Q205" i="3"/>
  <c r="Q204" i="3"/>
  <c r="Q203" i="3"/>
  <c r="Q202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59" i="3"/>
  <c r="Q158" i="3"/>
  <c r="Q157" i="3"/>
  <c r="Q156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4" i="3"/>
  <c r="Q133" i="3"/>
  <c r="Q131" i="3"/>
  <c r="Q130" i="3"/>
  <c r="Q129" i="3"/>
  <c r="Q128" i="3"/>
  <c r="Q127" i="3"/>
  <c r="Q126" i="3"/>
  <c r="Q125" i="3"/>
  <c r="Q124" i="3"/>
  <c r="Q123" i="3"/>
  <c r="Q121" i="3"/>
  <c r="Q120" i="3"/>
  <c r="Q119" i="3"/>
  <c r="Q118" i="3"/>
  <c r="Q117" i="3"/>
  <c r="Q116" i="3"/>
  <c r="Q115" i="3"/>
  <c r="Q113" i="3"/>
  <c r="Q112" i="3"/>
  <c r="Q111" i="3"/>
  <c r="Q110" i="3"/>
  <c r="Q109" i="3"/>
  <c r="Q108" i="3"/>
  <c r="Q107" i="3"/>
  <c r="Q105" i="3"/>
  <c r="Q104" i="3"/>
  <c r="Q103" i="3"/>
  <c r="Q102" i="3"/>
  <c r="Q101" i="3"/>
  <c r="Q99" i="3"/>
  <c r="Q98" i="3"/>
  <c r="Q97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Q6" i="3"/>
  <c r="Q5" i="3"/>
  <c r="Q281" i="3"/>
  <c r="Q271" i="3"/>
  <c r="Q230" i="3"/>
  <c r="Q221" i="3"/>
  <c r="Q215" i="3"/>
  <c r="Q209" i="3"/>
  <c r="Q201" i="3"/>
  <c r="Q160" i="3"/>
  <c r="Q155" i="3"/>
  <c r="Q135" i="3"/>
  <c r="Q132" i="3"/>
  <c r="Q122" i="3"/>
  <c r="Q114" i="3"/>
  <c r="Q106" i="3"/>
  <c r="Q100" i="3"/>
  <c r="Q96" i="3"/>
  <c r="Q78" i="3"/>
  <c r="Q64" i="3"/>
  <c r="Q38" i="3"/>
  <c r="Q9" i="3"/>
  <c r="Q4" i="3"/>
  <c r="O213" i="3"/>
  <c r="P279" i="3"/>
  <c r="P213" i="3"/>
  <c r="Q268" i="3" l="1"/>
  <c r="O279" i="3"/>
  <c r="O283" i="3" s="1"/>
  <c r="Q267" i="3"/>
  <c r="Q279" i="3" s="1"/>
  <c r="P283" i="3"/>
  <c r="Q213" i="3"/>
  <c r="Q283" i="3" l="1"/>
</calcChain>
</file>

<file path=xl/sharedStrings.xml><?xml version="1.0" encoding="utf-8"?>
<sst xmlns="http://schemas.openxmlformats.org/spreadsheetml/2006/main" count="295" uniqueCount="274">
  <si>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</si>
  <si>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</si>
  <si>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</si>
  <si>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</si>
  <si>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</si>
  <si>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</si>
  <si>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</si>
  <si>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Framlög úr jöfnunarsjóði</t>
  </si>
  <si>
    <t>Lóðarleiga</t>
  </si>
  <si>
    <t>FÉLAGSÞJÓNUSTA</t>
  </si>
  <si>
    <t>Fjölskyldunefnd</t>
  </si>
  <si>
    <t>Skrifstofa félagsþjónustu</t>
  </si>
  <si>
    <t>Fjárhagsaðstoð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</si>
  <si>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</si>
  <si>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</si>
  <si>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</si>
  <si>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</si>
  <si>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</si>
  <si>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</si>
  <si>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</si>
  <si>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</si>
  <si>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</si>
  <si>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</si>
  <si>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</si>
  <si>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</si>
  <si>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</si>
  <si>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</si>
  <si>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</si>
  <si>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</si>
  <si>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</si>
  <si>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</si>
  <si>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</si>
  <si>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</si>
  <si>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</si>
  <si>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</si>
  <si>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</si>
  <si>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</si>
  <si>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</si>
  <si>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</si>
  <si>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</si>
  <si>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</si>
  <si>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</si>
  <si>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</si>
  <si>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</si>
  <si>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</si>
  <si>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</si>
  <si>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</si>
  <si>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</si>
  <si>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</si>
  <si>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</si>
  <si>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</si>
  <si>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</si>
  <si>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</si>
  <si>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</si>
  <si>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</si>
  <si>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</si>
  <si>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</si>
  <si>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</si>
  <si>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</si>
  <si>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</si>
  <si>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</si>
  <si>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</si>
  <si>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</si>
  <si>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</si>
  <si>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</si>
  <si>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</si>
  <si>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</si>
  <si>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</si>
  <si>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</si>
  <si>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</si>
  <si>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</si>
  <si>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</si>
  <si>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</si>
  <si>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</si>
  <si>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</si>
  <si>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Vinnuskóli</t>
  </si>
  <si>
    <t>Félagsmiðstöðin Bólið</t>
  </si>
  <si>
    <t>Íþróttamiðstöðin að Varmá</t>
  </si>
  <si>
    <t>Íþróttamiðstöðin Lágafell</t>
  </si>
  <si>
    <t>Íþróttavöllurinn Tungubökkum</t>
  </si>
  <si>
    <t>Gervigrasvöllur Varmá</t>
  </si>
  <si>
    <t>Ungmennafélagið Afturelding</t>
  </si>
  <si>
    <t>Golfklúbburinn Kjölur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</si>
  <si>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</si>
  <si>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</si>
  <si>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</si>
  <si>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</si>
  <si>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</si>
  <si>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</si>
  <si>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</si>
  <si>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</si>
  <si>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</si>
  <si>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</si>
  <si>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</si>
  <si>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</si>
  <si>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</si>
  <si>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</si>
  <si>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</si>
  <si>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</si>
  <si>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</si>
  <si>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</si>
  <si>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</si>
  <si>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</si>
  <si>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</si>
  <si>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</si>
  <si>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</si>
  <si>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</si>
  <si>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</si>
  <si>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</si>
  <si>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</si>
  <si>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</si>
  <si>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</si>
  <si>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</si>
  <si>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</si>
  <si>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</si>
  <si>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</si>
  <si>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</si>
  <si>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</si>
  <si>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</si>
  <si>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</si>
  <si>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</si>
  <si>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</si>
  <si>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</si>
  <si>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</si>
  <si>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</si>
  <si>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</si>
  <si>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</si>
  <si>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</si>
  <si>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Endurskoðun</t>
  </si>
  <si>
    <t>Kosningar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</si>
  <si>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</si>
  <si>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</si>
  <si>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</si>
  <si>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</si>
  <si>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</si>
  <si>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</si>
  <si>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</si>
  <si>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</si>
  <si>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Starfsmannakostnaður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</si>
  <si>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</si>
  <si>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</si>
  <si>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</si>
  <si>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</si>
  <si>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</si>
  <si>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</si>
  <si>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</si>
  <si>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</si>
  <si>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</si>
  <si>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</si>
  <si>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Jarðvegsskipti</t>
  </si>
  <si>
    <t>Gatnakerfi</t>
  </si>
  <si>
    <t>Skólasel</t>
  </si>
  <si>
    <t>Leirvogstunguskóli</t>
  </si>
  <si>
    <t>Færanlegar stofur</t>
  </si>
  <si>
    <t>Krikaskóli, leik- og grunnskóli</t>
  </si>
  <si>
    <t>Íþróttahús</t>
  </si>
  <si>
    <t>Gervigrasvellir</t>
  </si>
  <si>
    <t>Íþróttahús / sundlaug  á vestursvæði</t>
  </si>
  <si>
    <t>Leikvöllurinn Njarðaholti</t>
  </si>
  <si>
    <t>Leikskólinn Hlið</t>
  </si>
  <si>
    <t>Áhaldahús</t>
  </si>
  <si>
    <t>Brúarland</t>
  </si>
  <si>
    <t>Ýmsar fasteignir, lóðir og lendur</t>
  </si>
  <si>
    <t>Handíðahús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</si>
  <si>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</si>
  <si>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</si>
  <si>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</si>
  <si>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</si>
  <si>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</si>
  <si>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</si>
  <si>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</si>
  <si>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</si>
  <si>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</si>
  <si>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</si>
  <si>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</si>
  <si>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Fjármagnsliðir</t>
  </si>
  <si>
    <t>ÞJÓNUSTUSTÖÐ  REKSTUR</t>
  </si>
  <si>
    <t>Tæknideild</t>
  </si>
  <si>
    <t>Daglaunamenn</t>
  </si>
  <si>
    <t>Trésmiðja</t>
  </si>
  <si>
    <t>Vélar</t>
  </si>
  <si>
    <t>Hitaveita</t>
  </si>
  <si>
    <t>Bifreiðar</t>
  </si>
  <si>
    <t>FASTEIGNAFÉLAGIÐ LÆKJARHLÍÐ</t>
  </si>
  <si>
    <t>Rekstur</t>
  </si>
  <si>
    <t>Fjármagnsgjöld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</si>
  <si>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</si>
  <si>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</si>
  <si>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</si>
  <si>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</si>
  <si>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</si>
  <si>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</si>
  <si>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</si>
  <si>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</si>
  <si>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</si>
  <si>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</si>
  <si>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</si>
  <si>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</si>
  <si>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</si>
  <si>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</si>
  <si>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</si>
  <si>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</si>
  <si>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</si>
  <si>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</si>
  <si>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</si>
  <si>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</si>
  <si>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</si>
  <si>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</si>
  <si>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</si>
  <si>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</si>
  <si>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</si>
  <si>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</si>
  <si>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</si>
  <si>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</si>
  <si>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</si>
  <si>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</si>
  <si>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</si>
  <si>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</si>
  <si>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</si>
  <si>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</si>
  <si>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</si>
  <si>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</si>
  <si>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</si>
  <si>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</si>
  <si>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</si>
  <si>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</si>
  <si>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</si>
  <si>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</si>
  <si>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</si>
  <si>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</si>
  <si>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</si>
  <si>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</si>
  <si>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HJÚKRUNARHEIMILIÐ HAMRAR</t>
  </si>
  <si>
    <t>FRÁVEITA REKSTUR</t>
  </si>
  <si>
    <t>Holræsa- og rotþróargjald</t>
  </si>
  <si>
    <t>Holræsi og niðurföll</t>
  </si>
  <si>
    <t>Hreinsun holræsa</t>
  </si>
  <si>
    <t>Hreinsun rotþróa</t>
  </si>
  <si>
    <t>Barnaverndarnefnd Kjósahrepps</t>
  </si>
  <si>
    <t>Tjaldstæði</t>
  </si>
  <si>
    <t>Gangbrautir og umferðamerkingar</t>
  </si>
  <si>
    <t>Vöru- og efniskaup</t>
  </si>
  <si>
    <t>AKRARHOLT 14, Leiguíbúð</t>
  </si>
  <si>
    <t>Frístundasel Krikaskóla</t>
  </si>
  <si>
    <t>Framhaldsskóli Mosfellsbæjar</t>
  </si>
  <si>
    <t>Aðrar nefndir</t>
  </si>
  <si>
    <t>Áfallið orlof</t>
  </si>
  <si>
    <t>Gatnagerðagjöld</t>
  </si>
  <si>
    <t>Hlégarður</t>
  </si>
  <si>
    <t>Menningarhús</t>
  </si>
  <si>
    <t>AFSKRIFTIR</t>
  </si>
  <si>
    <t>Gæsluvöllurinn  Njarðarholti</t>
  </si>
  <si>
    <t>Höfðaberg</t>
  </si>
  <si>
    <t xml:space="preserve"> Höfðaberg</t>
  </si>
  <si>
    <t>Lína</t>
  </si>
  <si>
    <t>Málafl.</t>
  </si>
  <si>
    <t>Deild</t>
  </si>
  <si>
    <t>Heit málaflokks</t>
  </si>
  <si>
    <t>Útsvör og fasteigna-skattar</t>
  </si>
  <si>
    <t>Framlög jöfnunarsj.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</si>
  <si>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</si>
  <si>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</si>
  <si>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</si>
  <si>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</si>
  <si>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</si>
  <si>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</si>
  <si>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</si>
  <si>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Millifærslur</t>
  </si>
  <si>
    <t>Rekstrarniðurstaða A og B-hluta</t>
  </si>
  <si>
    <t>Mosfellsbær rekstur janúar til desember 2014</t>
  </si>
  <si>
    <t>Rekstrarniðurstaða A-hluta</t>
  </si>
  <si>
    <t>Rekstrarniðurstaða B-hluta</t>
  </si>
  <si>
    <t>http://www.mosfellsbaer.is/stjornkerfi/fjarmal/arsreikningar/</t>
  </si>
  <si>
    <t xml:space="preserve">Rekstrar- og efnahagsreikning 2014 má sjá á síðunni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</si>
</sst>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8" fillId="0" borderId="3" xfId="0" applyNumberFormat="1" applyFont="1" applyBorder="1"/>
    <xf numFmtId="3" fontId="5" fillId="0" borderId="0" xfId="0" applyNumberFormat="1" applyFont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4"/>
  <sheetViews>
    <sheetView tabSelected="1" zoomScale="80" zoomScaleNormal="80" workbookViewId="0">
      <pane ySplit="3" topLeftCell="A4" activePane="bottomLeft" state="frozen"/>
      <selection pane="bottomLeft" activeCell="D281" sqref="D281"/>
    </sheetView>
  </sheetViews>
  <sheetFormatPr defaultRowHeight="15" outlineLevelRow="1" x14ac:dyDescent="0.25"/>
  <cols>
    <col min="1" max="1" width="4.140625" customWidth="1"/>
    <col min="2" max="2" width="4" customWidth="1"/>
    <col min="3" max="3" width="3" customWidth="1"/>
    <col min="4" max="4" width="36.7109375" customWidth="1"/>
    <col min="5" max="5" width="14.28515625" bestFit="1" customWidth="1"/>
    <col min="6" max="6" width="14.140625" customWidth="1"/>
    <col min="7" max="7" width="12.42578125" customWidth="1"/>
    <col min="8" max="8" width="14" customWidth="1"/>
    <col min="9" max="9" width="13.5703125" customWidth="1"/>
    <col min="10" max="10" width="12" customWidth="1"/>
    <col min="11" max="11" width="14" style="4" customWidth="1"/>
    <col min="12" max="12" width="12" customWidth="1"/>
    <col min="13" max="13" width="13.28515625" customWidth="1"/>
    <col min="14" max="14" width="12.28515625" customWidth="1"/>
    <col min="15" max="15" width="14.42578125" style="20" bestFit="1" customWidth="1"/>
    <col min="16" max="16" width="14.7109375" style="20" bestFit="1" customWidth="1"/>
    <col min="17" max="17" width="12.7109375" style="20" bestFit="1" customWidth="1"/>
  </cols>
  <sheetData>
    <row r="1" spans="1:17" ht="23.25" x14ac:dyDescent="0.35">
      <c r="A1" s="14" t="s">
        <v>269</v>
      </c>
    </row>
    <row r="3" spans="1:17" ht="47.25" x14ac:dyDescent="0.25">
      <c r="A3" s="6" t="s">
        <v>254</v>
      </c>
      <c r="B3" s="6" t="s">
        <v>255</v>
      </c>
      <c r="C3" s="6" t="s">
        <v>256</v>
      </c>
      <c r="D3" s="7" t="s">
        <v>257</v>
      </c>
      <c r="E3" s="8" t="s">
        <v>258</v>
      </c>
      <c r="F3" s="8" t="s">
        <v>259</v>
      </c>
      <c r="G3" s="8" t="s">
        <v>0</v>
      </c>
      <c r="H3" s="8" t="s">
        <v>260</v>
      </c>
      <c r="I3" s="9" t="s">
        <v>1</v>
      </c>
      <c r="J3" s="8" t="s">
        <v>261</v>
      </c>
      <c r="K3" s="11" t="s">
        <v>262</v>
      </c>
      <c r="L3" s="8" t="s">
        <v>2</v>
      </c>
      <c r="M3" s="10" t="s">
        <v>3</v>
      </c>
      <c r="N3" s="10" t="s">
        <v>263</v>
      </c>
      <c r="O3" s="17" t="s">
        <v>264</v>
      </c>
      <c r="P3" s="17" t="s">
        <v>265</v>
      </c>
      <c r="Q3" s="18" t="s">
        <v>266</v>
      </c>
    </row>
    <row r="4" spans="1:17" s="2" customFormat="1" x14ac:dyDescent="0.25">
      <c r="A4" s="2">
        <v>1</v>
      </c>
      <c r="B4" s="2">
        <v>0</v>
      </c>
      <c r="D4" s="2" t="s">
        <v>4</v>
      </c>
      <c r="E4" s="3">
        <f>SUM(E5:E8)</f>
        <v>-4457543152</v>
      </c>
      <c r="F4" s="3">
        <f t="shared" ref="F4:H4" si="0">SUM(F5:F8)</f>
        <v>-1229113545</v>
      </c>
      <c r="G4" s="3">
        <f t="shared" si="0"/>
        <v>-92745224</v>
      </c>
      <c r="H4" s="3">
        <f t="shared" si="0"/>
        <v>-5779401921</v>
      </c>
      <c r="I4" s="2">
        <v>0</v>
      </c>
      <c r="J4" s="2">
        <v>0</v>
      </c>
      <c r="K4" s="12">
        <v>0</v>
      </c>
      <c r="L4" s="2">
        <v>0</v>
      </c>
      <c r="M4" s="2">
        <v>0</v>
      </c>
      <c r="N4" s="2">
        <v>0</v>
      </c>
      <c r="O4" s="21">
        <f>SUM(O5:O8)</f>
        <v>-5779401921</v>
      </c>
      <c r="P4" s="21">
        <v>-5787355591</v>
      </c>
      <c r="Q4" s="21">
        <f>O4-P4</f>
        <v>7953670</v>
      </c>
    </row>
    <row r="5" spans="1:17" hidden="1" outlineLevel="1" x14ac:dyDescent="0.25">
      <c r="A5">
        <v>11</v>
      </c>
      <c r="B5">
        <v>0</v>
      </c>
      <c r="C5">
        <v>1</v>
      </c>
      <c r="D5" t="s">
        <v>5</v>
      </c>
      <c r="E5" s="1">
        <f>-3842341324-7299802</f>
        <v>-3849641126</v>
      </c>
      <c r="F5">
        <v>0</v>
      </c>
      <c r="G5">
        <v>0</v>
      </c>
      <c r="H5" s="1">
        <f>SUM(E5:G5)</f>
        <v>-3849641126</v>
      </c>
      <c r="I5">
        <v>0</v>
      </c>
      <c r="J5">
        <v>0</v>
      </c>
      <c r="K5" s="4">
        <v>0</v>
      </c>
      <c r="L5">
        <v>0</v>
      </c>
      <c r="M5">
        <v>0</v>
      </c>
      <c r="N5">
        <v>0</v>
      </c>
      <c r="O5" s="20">
        <f>SUM(H5)</f>
        <v>-3849641126</v>
      </c>
      <c r="P5" s="20">
        <v>-3866833000</v>
      </c>
      <c r="Q5" s="20">
        <f>O5-P5</f>
        <v>17191874</v>
      </c>
    </row>
    <row r="6" spans="1:17" hidden="1" outlineLevel="1" x14ac:dyDescent="0.25">
      <c r="A6">
        <v>12</v>
      </c>
      <c r="B6">
        <v>0</v>
      </c>
      <c r="C6">
        <v>6</v>
      </c>
      <c r="D6" t="s">
        <v>6</v>
      </c>
      <c r="E6" s="1">
        <v>-607902026</v>
      </c>
      <c r="F6">
        <v>0</v>
      </c>
      <c r="G6">
        <v>0</v>
      </c>
      <c r="H6" s="1">
        <v>-607902026</v>
      </c>
      <c r="I6">
        <v>0</v>
      </c>
      <c r="J6">
        <v>0</v>
      </c>
      <c r="K6" s="4">
        <v>0</v>
      </c>
      <c r="L6">
        <v>0</v>
      </c>
      <c r="M6">
        <v>0</v>
      </c>
      <c r="N6">
        <v>0</v>
      </c>
      <c r="O6" s="20">
        <v>-607902026</v>
      </c>
      <c r="P6" s="20">
        <v>-629382790</v>
      </c>
      <c r="Q6" s="20">
        <f t="shared" ref="Q6:Q8" si="1">O6-P6</f>
        <v>21480764</v>
      </c>
    </row>
    <row r="7" spans="1:17" hidden="1" outlineLevel="1" x14ac:dyDescent="0.25">
      <c r="A7">
        <v>13</v>
      </c>
      <c r="B7">
        <v>0</v>
      </c>
      <c r="C7">
        <v>11</v>
      </c>
      <c r="D7" t="s">
        <v>7</v>
      </c>
      <c r="E7">
        <v>0</v>
      </c>
      <c r="F7" s="1">
        <v>-1229113545</v>
      </c>
      <c r="G7">
        <v>0</v>
      </c>
      <c r="H7" s="1">
        <v>-1229113545</v>
      </c>
      <c r="I7">
        <v>0</v>
      </c>
      <c r="J7">
        <v>0</v>
      </c>
      <c r="K7" s="4">
        <v>0</v>
      </c>
      <c r="L7">
        <v>0</v>
      </c>
      <c r="M7">
        <v>0</v>
      </c>
      <c r="N7">
        <v>0</v>
      </c>
      <c r="O7" s="20">
        <v>-1229113545</v>
      </c>
      <c r="P7" s="20">
        <v>-1197340000</v>
      </c>
      <c r="Q7" s="20">
        <f t="shared" si="1"/>
        <v>-31773545</v>
      </c>
    </row>
    <row r="8" spans="1:17" hidden="1" outlineLevel="1" x14ac:dyDescent="0.25">
      <c r="A8">
        <v>14</v>
      </c>
      <c r="B8">
        <v>0</v>
      </c>
      <c r="C8">
        <v>35</v>
      </c>
      <c r="D8" t="s">
        <v>8</v>
      </c>
      <c r="E8">
        <v>0</v>
      </c>
      <c r="F8">
        <v>0</v>
      </c>
      <c r="G8" s="1">
        <v>-92745224</v>
      </c>
      <c r="H8" s="1">
        <v>-92745224</v>
      </c>
      <c r="I8">
        <v>0</v>
      </c>
      <c r="J8">
        <v>0</v>
      </c>
      <c r="K8" s="4">
        <v>0</v>
      </c>
      <c r="L8">
        <v>0</v>
      </c>
      <c r="M8">
        <v>0</v>
      </c>
      <c r="N8">
        <v>0</v>
      </c>
      <c r="O8" s="20">
        <v>-92745224</v>
      </c>
      <c r="P8" s="20">
        <v>-93799801</v>
      </c>
      <c r="Q8" s="20">
        <f t="shared" si="1"/>
        <v>1054577</v>
      </c>
    </row>
    <row r="9" spans="1:17" s="2" customFormat="1" collapsed="1" x14ac:dyDescent="0.25">
      <c r="A9" s="2">
        <v>2</v>
      </c>
      <c r="B9" s="2">
        <v>2</v>
      </c>
      <c r="D9" s="2" t="s">
        <v>9</v>
      </c>
      <c r="E9" s="2">
        <v>0</v>
      </c>
      <c r="F9" s="2">
        <v>0</v>
      </c>
      <c r="G9" s="3">
        <v>-415203066</v>
      </c>
      <c r="H9" s="3">
        <v>-415203066</v>
      </c>
      <c r="I9" s="3">
        <v>261596256</v>
      </c>
      <c r="J9" s="2">
        <v>0</v>
      </c>
      <c r="K9" s="13">
        <v>1422235535</v>
      </c>
      <c r="L9" s="2">
        <v>0</v>
      </c>
      <c r="M9" s="3">
        <v>1683831791</v>
      </c>
      <c r="N9" s="2">
        <v>0</v>
      </c>
      <c r="O9" s="21">
        <v>1268628725</v>
      </c>
      <c r="P9" s="21">
        <v>1215816009</v>
      </c>
      <c r="Q9" s="21">
        <f>O9-P9</f>
        <v>52812716</v>
      </c>
    </row>
    <row r="10" spans="1:17" hidden="1" outlineLevel="1" x14ac:dyDescent="0.25">
      <c r="A10">
        <v>21</v>
      </c>
      <c r="B10">
        <v>2</v>
      </c>
      <c r="C10">
        <v>1</v>
      </c>
      <c r="D10" t="s">
        <v>10</v>
      </c>
      <c r="E10">
        <v>0</v>
      </c>
      <c r="F10">
        <v>0</v>
      </c>
      <c r="G10">
        <v>0</v>
      </c>
      <c r="H10">
        <v>0</v>
      </c>
      <c r="I10" s="1">
        <v>2410738</v>
      </c>
      <c r="J10">
        <v>0</v>
      </c>
      <c r="K10" s="4">
        <v>0</v>
      </c>
      <c r="L10">
        <v>0</v>
      </c>
      <c r="M10" s="1">
        <v>2410738</v>
      </c>
      <c r="N10">
        <v>0</v>
      </c>
      <c r="O10" s="20">
        <v>2410738</v>
      </c>
      <c r="P10" s="20">
        <v>2695960</v>
      </c>
      <c r="Q10" s="20">
        <f t="shared" ref="Q10:Q73" si="2">O10-P10</f>
        <v>-285222</v>
      </c>
    </row>
    <row r="11" spans="1:17" hidden="1" outlineLevel="1" x14ac:dyDescent="0.25">
      <c r="A11">
        <v>22</v>
      </c>
      <c r="B11">
        <v>2</v>
      </c>
      <c r="C11">
        <v>2</v>
      </c>
      <c r="D11" t="s">
        <v>11</v>
      </c>
      <c r="E11">
        <v>0</v>
      </c>
      <c r="F11">
        <v>0</v>
      </c>
      <c r="G11" s="1">
        <v>-10890130</v>
      </c>
      <c r="H11" s="1">
        <v>-10890130</v>
      </c>
      <c r="I11" s="1">
        <v>55726766</v>
      </c>
      <c r="J11">
        <v>0</v>
      </c>
      <c r="K11" s="5">
        <v>15789004</v>
      </c>
      <c r="L11">
        <v>0</v>
      </c>
      <c r="M11" s="1">
        <v>71515770</v>
      </c>
      <c r="N11">
        <v>0</v>
      </c>
      <c r="O11" s="20">
        <v>60625640</v>
      </c>
      <c r="P11" s="20">
        <v>56404441</v>
      </c>
      <c r="Q11" s="20">
        <f t="shared" si="2"/>
        <v>4221199</v>
      </c>
    </row>
    <row r="12" spans="1:17" hidden="1" outlineLevel="1" x14ac:dyDescent="0.25">
      <c r="A12">
        <v>23</v>
      </c>
      <c r="B12">
        <v>2</v>
      </c>
      <c r="C12">
        <v>11</v>
      </c>
      <c r="D12" t="s">
        <v>12</v>
      </c>
      <c r="E12">
        <v>0</v>
      </c>
      <c r="F12">
        <v>0</v>
      </c>
      <c r="G12" s="1">
        <v>-574760</v>
      </c>
      <c r="H12" s="1">
        <v>-574760</v>
      </c>
      <c r="I12">
        <v>0</v>
      </c>
      <c r="J12">
        <v>0</v>
      </c>
      <c r="K12" s="5">
        <v>81720918</v>
      </c>
      <c r="L12">
        <v>0</v>
      </c>
      <c r="M12" s="1">
        <v>81720918</v>
      </c>
      <c r="N12">
        <v>0</v>
      </c>
      <c r="O12" s="20">
        <v>81146158</v>
      </c>
      <c r="P12" s="20">
        <v>76920000</v>
      </c>
      <c r="Q12" s="20">
        <f t="shared" si="2"/>
        <v>4226158</v>
      </c>
    </row>
    <row r="13" spans="1:17" hidden="1" outlineLevel="1" x14ac:dyDescent="0.25">
      <c r="A13">
        <v>24</v>
      </c>
      <c r="B13">
        <v>2</v>
      </c>
      <c r="C13">
        <v>13</v>
      </c>
      <c r="D13" t="s">
        <v>238</v>
      </c>
      <c r="E13">
        <v>0</v>
      </c>
      <c r="F13">
        <v>0</v>
      </c>
      <c r="G13" s="1">
        <v>-116554</v>
      </c>
      <c r="H13" s="1">
        <v>-116554</v>
      </c>
      <c r="I13" s="1">
        <v>48907</v>
      </c>
      <c r="J13">
        <v>0</v>
      </c>
      <c r="K13" s="5">
        <v>63835</v>
      </c>
      <c r="L13">
        <v>0</v>
      </c>
      <c r="M13" s="1">
        <v>112742</v>
      </c>
      <c r="N13">
        <v>0</v>
      </c>
      <c r="O13" s="20">
        <v>-3812</v>
      </c>
      <c r="P13" s="20">
        <v>0</v>
      </c>
      <c r="Q13" s="20">
        <f t="shared" si="2"/>
        <v>-3812</v>
      </c>
    </row>
    <row r="14" spans="1:17" hidden="1" outlineLevel="1" x14ac:dyDescent="0.25">
      <c r="A14">
        <v>25</v>
      </c>
      <c r="B14">
        <v>2</v>
      </c>
      <c r="C14">
        <v>16</v>
      </c>
      <c r="D14" t="s">
        <v>13</v>
      </c>
      <c r="E14">
        <v>0</v>
      </c>
      <c r="F14">
        <v>0</v>
      </c>
      <c r="G14" s="1">
        <v>-1966524</v>
      </c>
      <c r="H14" s="1">
        <v>-1966524</v>
      </c>
      <c r="I14" s="1">
        <v>1770</v>
      </c>
      <c r="J14">
        <v>0</v>
      </c>
      <c r="K14" s="5">
        <v>13144051</v>
      </c>
      <c r="L14">
        <v>0</v>
      </c>
      <c r="M14" s="1">
        <v>13145821</v>
      </c>
      <c r="N14">
        <v>0</v>
      </c>
      <c r="O14" s="20">
        <v>11179297</v>
      </c>
      <c r="P14" s="20">
        <v>10140741</v>
      </c>
      <c r="Q14" s="20">
        <f t="shared" si="2"/>
        <v>1038556</v>
      </c>
    </row>
    <row r="15" spans="1:17" hidden="1" outlineLevel="1" x14ac:dyDescent="0.25">
      <c r="A15">
        <v>26</v>
      </c>
      <c r="B15">
        <v>2</v>
      </c>
      <c r="C15">
        <v>18</v>
      </c>
      <c r="D15" t="s">
        <v>14</v>
      </c>
      <c r="E15">
        <v>0</v>
      </c>
      <c r="F15">
        <v>0</v>
      </c>
      <c r="G15" s="1">
        <v>-52657692</v>
      </c>
      <c r="H15" s="1">
        <v>-52657692</v>
      </c>
      <c r="I15">
        <v>0</v>
      </c>
      <c r="J15">
        <v>0</v>
      </c>
      <c r="K15" s="5">
        <v>78336787</v>
      </c>
      <c r="L15">
        <v>0</v>
      </c>
      <c r="M15" s="1">
        <v>78336787</v>
      </c>
      <c r="N15">
        <v>0</v>
      </c>
      <c r="O15" s="20">
        <v>25679095</v>
      </c>
      <c r="P15" s="20">
        <v>31740000</v>
      </c>
      <c r="Q15" s="20">
        <f t="shared" si="2"/>
        <v>-6060905</v>
      </c>
    </row>
    <row r="16" spans="1:17" hidden="1" outlineLevel="1" x14ac:dyDescent="0.25">
      <c r="A16">
        <v>27</v>
      </c>
      <c r="B16">
        <v>2</v>
      </c>
      <c r="C16">
        <v>19</v>
      </c>
      <c r="D16" t="s">
        <v>15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5">
        <v>9010673</v>
      </c>
      <c r="L16">
        <v>0</v>
      </c>
      <c r="M16" s="1">
        <v>9010673</v>
      </c>
      <c r="N16">
        <v>0</v>
      </c>
      <c r="O16" s="20">
        <v>9010673</v>
      </c>
      <c r="P16" s="20">
        <v>6847500</v>
      </c>
      <c r="Q16" s="20">
        <f t="shared" si="2"/>
        <v>2163173</v>
      </c>
    </row>
    <row r="17" spans="1:17" hidden="1" outlineLevel="1" x14ac:dyDescent="0.25">
      <c r="A17">
        <v>28</v>
      </c>
      <c r="B17">
        <v>2</v>
      </c>
      <c r="C17">
        <v>31</v>
      </c>
      <c r="D17" t="s">
        <v>16</v>
      </c>
      <c r="E17">
        <v>0</v>
      </c>
      <c r="F17">
        <v>0</v>
      </c>
      <c r="G17" s="1">
        <v>-4218</v>
      </c>
      <c r="H17" s="1">
        <v>-4218</v>
      </c>
      <c r="I17" s="1">
        <v>247583</v>
      </c>
      <c r="J17">
        <v>0</v>
      </c>
      <c r="K17" s="5">
        <v>7741554</v>
      </c>
      <c r="L17">
        <v>0</v>
      </c>
      <c r="M17" s="1">
        <v>7989137</v>
      </c>
      <c r="N17">
        <v>0</v>
      </c>
      <c r="O17" s="20">
        <v>7984919</v>
      </c>
      <c r="P17" s="20">
        <v>8535308</v>
      </c>
      <c r="Q17" s="20">
        <f t="shared" si="2"/>
        <v>-550389</v>
      </c>
    </row>
    <row r="18" spans="1:17" hidden="1" outlineLevel="1" x14ac:dyDescent="0.25">
      <c r="A18">
        <v>29</v>
      </c>
      <c r="B18">
        <v>2</v>
      </c>
      <c r="C18">
        <v>41</v>
      </c>
      <c r="D18" t="s">
        <v>17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5">
        <v>5174851</v>
      </c>
      <c r="L18">
        <v>0</v>
      </c>
      <c r="M18" s="1">
        <v>5174851</v>
      </c>
      <c r="N18">
        <v>0</v>
      </c>
      <c r="O18" s="20">
        <v>5174851</v>
      </c>
      <c r="P18" s="20">
        <v>5500000</v>
      </c>
      <c r="Q18" s="20">
        <f t="shared" si="2"/>
        <v>-325149</v>
      </c>
    </row>
    <row r="19" spans="1:17" hidden="1" outlineLevel="1" x14ac:dyDescent="0.25">
      <c r="A19">
        <v>210</v>
      </c>
      <c r="B19">
        <v>2</v>
      </c>
      <c r="C19">
        <v>42</v>
      </c>
      <c r="D19" t="s">
        <v>18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4">
        <v>0</v>
      </c>
      <c r="L19">
        <v>0</v>
      </c>
      <c r="M19">
        <v>0</v>
      </c>
      <c r="N19">
        <v>0</v>
      </c>
      <c r="O19" s="20">
        <v>0</v>
      </c>
      <c r="P19" s="20">
        <v>453512</v>
      </c>
      <c r="Q19" s="20">
        <f t="shared" si="2"/>
        <v>-453512</v>
      </c>
    </row>
    <row r="20" spans="1:17" hidden="1" outlineLevel="1" x14ac:dyDescent="0.25">
      <c r="A20">
        <v>211</v>
      </c>
      <c r="B20">
        <v>2</v>
      </c>
      <c r="C20">
        <v>43</v>
      </c>
      <c r="D20" t="s">
        <v>19</v>
      </c>
      <c r="E20">
        <v>0</v>
      </c>
      <c r="F20">
        <v>0</v>
      </c>
      <c r="G20" s="1">
        <v>-270270408</v>
      </c>
      <c r="H20" s="1">
        <v>-270270408</v>
      </c>
      <c r="I20">
        <v>0</v>
      </c>
      <c r="J20">
        <v>0</v>
      </c>
      <c r="K20" s="5">
        <v>269712782</v>
      </c>
      <c r="L20">
        <v>0</v>
      </c>
      <c r="M20" s="1">
        <v>269712782</v>
      </c>
      <c r="N20">
        <v>0</v>
      </c>
      <c r="O20" s="20">
        <v>-557626</v>
      </c>
      <c r="P20" s="20">
        <v>0</v>
      </c>
      <c r="Q20" s="20">
        <f t="shared" si="2"/>
        <v>-557626</v>
      </c>
    </row>
    <row r="21" spans="1:17" hidden="1" outlineLevel="1" x14ac:dyDescent="0.25">
      <c r="A21">
        <v>212</v>
      </c>
      <c r="B21">
        <v>2</v>
      </c>
      <c r="C21">
        <v>45</v>
      </c>
      <c r="D21" t="s">
        <v>20</v>
      </c>
      <c r="E21">
        <v>0</v>
      </c>
      <c r="F21">
        <v>0</v>
      </c>
      <c r="G21" s="1">
        <v>-25187284</v>
      </c>
      <c r="H21" s="1">
        <v>-25187284</v>
      </c>
      <c r="I21">
        <v>0</v>
      </c>
      <c r="J21">
        <v>0</v>
      </c>
      <c r="K21" s="5">
        <v>98432434</v>
      </c>
      <c r="L21">
        <v>0</v>
      </c>
      <c r="M21" s="1">
        <v>98432434</v>
      </c>
      <c r="N21">
        <v>0</v>
      </c>
      <c r="O21" s="20">
        <v>73245150</v>
      </c>
      <c r="P21" s="20">
        <v>67778461</v>
      </c>
      <c r="Q21" s="20">
        <f t="shared" si="2"/>
        <v>5466689</v>
      </c>
    </row>
    <row r="22" spans="1:17" hidden="1" outlineLevel="1" x14ac:dyDescent="0.25">
      <c r="A22">
        <v>213</v>
      </c>
      <c r="B22">
        <v>2</v>
      </c>
      <c r="C22">
        <v>48</v>
      </c>
      <c r="D22" t="s">
        <v>21</v>
      </c>
      <c r="E22">
        <v>0</v>
      </c>
      <c r="F22">
        <v>0</v>
      </c>
      <c r="G22" s="1">
        <v>-2063610</v>
      </c>
      <c r="H22" s="1">
        <v>-2063610</v>
      </c>
      <c r="I22" s="1">
        <v>7348733</v>
      </c>
      <c r="J22">
        <v>0</v>
      </c>
      <c r="K22" s="5">
        <v>26267884</v>
      </c>
      <c r="L22">
        <v>0</v>
      </c>
      <c r="M22" s="1">
        <v>33616617</v>
      </c>
      <c r="N22">
        <v>0</v>
      </c>
      <c r="O22" s="20">
        <v>31553007</v>
      </c>
      <c r="P22" s="20">
        <v>32777024</v>
      </c>
      <c r="Q22" s="20">
        <f t="shared" si="2"/>
        <v>-1224017</v>
      </c>
    </row>
    <row r="23" spans="1:17" hidden="1" outlineLevel="1" x14ac:dyDescent="0.25">
      <c r="A23">
        <v>214</v>
      </c>
      <c r="B23">
        <v>2</v>
      </c>
      <c r="C23">
        <v>49</v>
      </c>
      <c r="D23" t="s">
        <v>22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5">
        <v>15056469</v>
      </c>
      <c r="L23">
        <v>0</v>
      </c>
      <c r="M23" s="1">
        <v>15056469</v>
      </c>
      <c r="N23">
        <v>0</v>
      </c>
      <c r="O23" s="20">
        <v>15056469</v>
      </c>
      <c r="P23" s="20">
        <v>12000000</v>
      </c>
      <c r="Q23" s="20">
        <f t="shared" si="2"/>
        <v>3056469</v>
      </c>
    </row>
    <row r="24" spans="1:17" hidden="1" outlineLevel="1" x14ac:dyDescent="0.25">
      <c r="A24">
        <v>215</v>
      </c>
      <c r="B24">
        <v>2</v>
      </c>
      <c r="C24">
        <v>50</v>
      </c>
      <c r="D24" t="s">
        <v>23</v>
      </c>
      <c r="E24">
        <v>0</v>
      </c>
      <c r="F24">
        <v>0</v>
      </c>
      <c r="G24" s="1">
        <v>-20976654</v>
      </c>
      <c r="H24" s="1">
        <v>-20976654</v>
      </c>
      <c r="I24" s="1">
        <v>13414835</v>
      </c>
      <c r="J24">
        <v>0</v>
      </c>
      <c r="K24" s="5">
        <v>555402186</v>
      </c>
      <c r="L24">
        <v>0</v>
      </c>
      <c r="M24" s="1">
        <v>568817021</v>
      </c>
      <c r="N24">
        <v>0</v>
      </c>
      <c r="O24" s="20">
        <v>547840367</v>
      </c>
      <c r="P24" s="20">
        <v>517675210</v>
      </c>
      <c r="Q24" s="20">
        <f t="shared" si="2"/>
        <v>30165157</v>
      </c>
    </row>
    <row r="25" spans="1:17" hidden="1" outlineLevel="1" x14ac:dyDescent="0.25">
      <c r="A25">
        <v>216</v>
      </c>
      <c r="B25">
        <v>2</v>
      </c>
      <c r="C25">
        <v>51</v>
      </c>
      <c r="D25" t="s">
        <v>24</v>
      </c>
      <c r="E25">
        <v>0</v>
      </c>
      <c r="F25">
        <v>0</v>
      </c>
      <c r="G25" s="1">
        <v>-734361</v>
      </c>
      <c r="H25" s="1">
        <v>-734361</v>
      </c>
      <c r="I25" s="1">
        <v>15841073</v>
      </c>
      <c r="J25">
        <v>0</v>
      </c>
      <c r="K25" s="5">
        <v>66779439</v>
      </c>
      <c r="L25">
        <v>0</v>
      </c>
      <c r="M25" s="1">
        <v>82620512</v>
      </c>
      <c r="N25">
        <v>0</v>
      </c>
      <c r="O25" s="20">
        <v>81886151</v>
      </c>
      <c r="P25" s="20">
        <v>75377215</v>
      </c>
      <c r="Q25" s="20">
        <f t="shared" si="2"/>
        <v>6508936</v>
      </c>
    </row>
    <row r="26" spans="1:17" hidden="1" outlineLevel="1" x14ac:dyDescent="0.25">
      <c r="A26">
        <v>217</v>
      </c>
      <c r="B26">
        <v>2</v>
      </c>
      <c r="C26">
        <v>52</v>
      </c>
      <c r="D26" t="s">
        <v>25</v>
      </c>
      <c r="E26">
        <v>0</v>
      </c>
      <c r="F26">
        <v>0</v>
      </c>
      <c r="G26" s="1">
        <v>-7403144</v>
      </c>
      <c r="H26" s="1">
        <v>-7403144</v>
      </c>
      <c r="I26">
        <v>0</v>
      </c>
      <c r="J26">
        <v>0</v>
      </c>
      <c r="K26" s="5">
        <v>69732331</v>
      </c>
      <c r="L26">
        <v>0</v>
      </c>
      <c r="M26" s="1">
        <v>69732331</v>
      </c>
      <c r="N26">
        <v>0</v>
      </c>
      <c r="O26" s="20">
        <v>62329187</v>
      </c>
      <c r="P26" s="20">
        <v>61879164</v>
      </c>
      <c r="Q26" s="20">
        <f t="shared" si="2"/>
        <v>450023</v>
      </c>
    </row>
    <row r="27" spans="1:17" hidden="1" outlineLevel="1" x14ac:dyDescent="0.25">
      <c r="A27">
        <v>218</v>
      </c>
      <c r="B27">
        <v>2</v>
      </c>
      <c r="C27">
        <v>53</v>
      </c>
      <c r="D27" t="s">
        <v>26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5">
        <v>11484200</v>
      </c>
      <c r="L27">
        <v>0</v>
      </c>
      <c r="M27" s="1">
        <v>11484200</v>
      </c>
      <c r="N27">
        <v>0</v>
      </c>
      <c r="O27" s="20">
        <v>11484200</v>
      </c>
      <c r="P27" s="20">
        <v>10245600</v>
      </c>
      <c r="Q27" s="20">
        <f t="shared" si="2"/>
        <v>1238600</v>
      </c>
    </row>
    <row r="28" spans="1:17" hidden="1" outlineLevel="1" x14ac:dyDescent="0.25">
      <c r="A28">
        <v>219</v>
      </c>
      <c r="B28">
        <v>2</v>
      </c>
      <c r="C28">
        <v>54</v>
      </c>
      <c r="D28" t="s">
        <v>27</v>
      </c>
      <c r="E28">
        <v>0</v>
      </c>
      <c r="F28">
        <v>0</v>
      </c>
      <c r="G28" s="1">
        <v>-1160776</v>
      </c>
      <c r="H28" s="1">
        <v>-1160776</v>
      </c>
      <c r="I28" s="1">
        <v>52091404</v>
      </c>
      <c r="J28">
        <v>0</v>
      </c>
      <c r="K28" s="5">
        <v>4577948</v>
      </c>
      <c r="L28">
        <v>0</v>
      </c>
      <c r="M28" s="1">
        <v>56669352</v>
      </c>
      <c r="N28">
        <v>0</v>
      </c>
      <c r="O28" s="20">
        <v>55508576</v>
      </c>
      <c r="P28" s="20">
        <v>55456713</v>
      </c>
      <c r="Q28" s="20">
        <f t="shared" si="2"/>
        <v>51863</v>
      </c>
    </row>
    <row r="29" spans="1:17" hidden="1" outlineLevel="1" x14ac:dyDescent="0.25">
      <c r="A29">
        <v>220</v>
      </c>
      <c r="B29">
        <v>2</v>
      </c>
      <c r="C29">
        <v>55</v>
      </c>
      <c r="D29" t="s">
        <v>28</v>
      </c>
      <c r="E29">
        <v>0</v>
      </c>
      <c r="F29">
        <v>0</v>
      </c>
      <c r="G29" s="1">
        <v>-2616110</v>
      </c>
      <c r="H29" s="1">
        <v>-2616110</v>
      </c>
      <c r="I29" s="1">
        <v>46527794</v>
      </c>
      <c r="J29">
        <v>0</v>
      </c>
      <c r="K29" s="5">
        <v>10012001</v>
      </c>
      <c r="L29">
        <v>0</v>
      </c>
      <c r="M29" s="1">
        <v>56539795</v>
      </c>
      <c r="N29">
        <v>0</v>
      </c>
      <c r="O29" s="20">
        <v>53923685</v>
      </c>
      <c r="P29" s="20">
        <v>52782839</v>
      </c>
      <c r="Q29" s="20">
        <f t="shared" si="2"/>
        <v>1140846</v>
      </c>
    </row>
    <row r="30" spans="1:17" hidden="1" outlineLevel="1" x14ac:dyDescent="0.25">
      <c r="A30">
        <v>221</v>
      </c>
      <c r="B30">
        <v>2</v>
      </c>
      <c r="C30">
        <v>56</v>
      </c>
      <c r="D30" t="s">
        <v>29</v>
      </c>
      <c r="E30">
        <v>0</v>
      </c>
      <c r="F30">
        <v>0</v>
      </c>
      <c r="G30" s="1">
        <v>-2625144</v>
      </c>
      <c r="H30" s="1">
        <v>-2625144</v>
      </c>
      <c r="I30" s="1">
        <v>67936653</v>
      </c>
      <c r="J30">
        <v>0</v>
      </c>
      <c r="K30" s="5">
        <v>8647644</v>
      </c>
      <c r="L30">
        <v>0</v>
      </c>
      <c r="M30" s="1">
        <v>76584297</v>
      </c>
      <c r="N30">
        <v>0</v>
      </c>
      <c r="O30" s="20">
        <v>73959153</v>
      </c>
      <c r="P30" s="20">
        <v>59813316</v>
      </c>
      <c r="Q30" s="20">
        <f t="shared" si="2"/>
        <v>14145837</v>
      </c>
    </row>
    <row r="31" spans="1:17" hidden="1" outlineLevel="1" x14ac:dyDescent="0.25">
      <c r="A31">
        <v>222</v>
      </c>
      <c r="B31">
        <v>2</v>
      </c>
      <c r="C31">
        <v>57</v>
      </c>
      <c r="D31" t="s">
        <v>30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5">
        <v>23243443</v>
      </c>
      <c r="L31">
        <v>0</v>
      </c>
      <c r="M31" s="1">
        <v>23243443</v>
      </c>
      <c r="N31">
        <v>0</v>
      </c>
      <c r="O31" s="20">
        <v>23243443</v>
      </c>
      <c r="P31" s="20">
        <v>34270080</v>
      </c>
      <c r="Q31" s="20">
        <f t="shared" si="2"/>
        <v>-11026637</v>
      </c>
    </row>
    <row r="32" spans="1:17" hidden="1" outlineLevel="1" x14ac:dyDescent="0.25">
      <c r="A32">
        <v>223</v>
      </c>
      <c r="B32">
        <v>2</v>
      </c>
      <c r="C32">
        <v>58</v>
      </c>
      <c r="D32" t="s">
        <v>31</v>
      </c>
      <c r="E32">
        <v>0</v>
      </c>
      <c r="F32">
        <v>0</v>
      </c>
      <c r="G32" s="1">
        <v>-15955697</v>
      </c>
      <c r="H32" s="1">
        <v>-15955697</v>
      </c>
      <c r="I32">
        <v>0</v>
      </c>
      <c r="J32">
        <v>0</v>
      </c>
      <c r="K32" s="5">
        <v>46209321</v>
      </c>
      <c r="L32">
        <v>0</v>
      </c>
      <c r="M32" s="1">
        <v>46209321</v>
      </c>
      <c r="N32">
        <v>0</v>
      </c>
      <c r="O32" s="20">
        <v>30253624</v>
      </c>
      <c r="P32" s="20">
        <v>30580164</v>
      </c>
      <c r="Q32" s="20">
        <f t="shared" si="2"/>
        <v>-326540</v>
      </c>
    </row>
    <row r="33" spans="1:17" hidden="1" outlineLevel="1" x14ac:dyDescent="0.25">
      <c r="A33">
        <v>224</v>
      </c>
      <c r="B33">
        <v>2</v>
      </c>
      <c r="C33">
        <v>62</v>
      </c>
      <c r="D33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5">
        <v>1139975</v>
      </c>
      <c r="L33">
        <v>0</v>
      </c>
      <c r="M33" s="1">
        <v>1139975</v>
      </c>
      <c r="N33">
        <v>0</v>
      </c>
      <c r="O33" s="20">
        <v>1139975</v>
      </c>
      <c r="P33" s="20">
        <v>1091859</v>
      </c>
      <c r="Q33" s="20">
        <f t="shared" si="2"/>
        <v>48116</v>
      </c>
    </row>
    <row r="34" spans="1:17" hidden="1" outlineLevel="1" x14ac:dyDescent="0.25">
      <c r="A34">
        <v>225</v>
      </c>
      <c r="B34">
        <v>2</v>
      </c>
      <c r="C34">
        <v>65</v>
      </c>
      <c r="D34" t="s">
        <v>33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5">
        <v>308385</v>
      </c>
      <c r="L34">
        <v>0</v>
      </c>
      <c r="M34" s="1">
        <v>308385</v>
      </c>
      <c r="N34">
        <v>0</v>
      </c>
      <c r="O34" s="20">
        <v>308385</v>
      </c>
      <c r="P34" s="20">
        <v>570000</v>
      </c>
      <c r="Q34" s="20">
        <f t="shared" si="2"/>
        <v>-261615</v>
      </c>
    </row>
    <row r="35" spans="1:17" hidden="1" outlineLevel="1" x14ac:dyDescent="0.25">
      <c r="A35">
        <v>226</v>
      </c>
      <c r="B35">
        <v>2</v>
      </c>
      <c r="C35">
        <v>74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5">
        <v>911516</v>
      </c>
      <c r="L35">
        <v>0</v>
      </c>
      <c r="M35" s="1">
        <v>911516</v>
      </c>
      <c r="N35">
        <v>0</v>
      </c>
      <c r="O35" s="20">
        <v>911516</v>
      </c>
      <c r="P35" s="20">
        <v>931041</v>
      </c>
      <c r="Q35" s="20">
        <f t="shared" si="2"/>
        <v>-19525</v>
      </c>
    </row>
    <row r="36" spans="1:17" hidden="1" outlineLevel="1" x14ac:dyDescent="0.25">
      <c r="A36">
        <v>227</v>
      </c>
      <c r="B36">
        <v>2</v>
      </c>
      <c r="C36">
        <v>75</v>
      </c>
      <c r="D36" t="s">
        <v>35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5">
        <v>1395610</v>
      </c>
      <c r="L36">
        <v>0</v>
      </c>
      <c r="M36" s="1">
        <v>1395610</v>
      </c>
      <c r="N36">
        <v>0</v>
      </c>
      <c r="O36" s="20">
        <v>1395610</v>
      </c>
      <c r="P36" s="20">
        <v>1429309</v>
      </c>
      <c r="Q36" s="20">
        <f t="shared" si="2"/>
        <v>-33699</v>
      </c>
    </row>
    <row r="37" spans="1:17" hidden="1" outlineLevel="1" x14ac:dyDescent="0.25">
      <c r="A37">
        <v>228</v>
      </c>
      <c r="B37">
        <v>2</v>
      </c>
      <c r="C37">
        <v>81</v>
      </c>
      <c r="D37" t="s">
        <v>36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5">
        <v>1940294</v>
      </c>
      <c r="L37">
        <v>0</v>
      </c>
      <c r="M37" s="1">
        <v>1940294</v>
      </c>
      <c r="N37">
        <v>0</v>
      </c>
      <c r="O37" s="20">
        <v>1940294</v>
      </c>
      <c r="P37" s="20">
        <v>1920552</v>
      </c>
      <c r="Q37" s="20">
        <f t="shared" si="2"/>
        <v>19742</v>
      </c>
    </row>
    <row r="38" spans="1:17" s="2" customFormat="1" collapsed="1" x14ac:dyDescent="0.25">
      <c r="A38" s="2">
        <v>3</v>
      </c>
      <c r="B38" s="2">
        <v>4</v>
      </c>
      <c r="D38" s="2" t="s">
        <v>37</v>
      </c>
      <c r="E38" s="2">
        <v>0</v>
      </c>
      <c r="F38" s="3">
        <v>-2044233</v>
      </c>
      <c r="G38" s="3">
        <v>-521915930</v>
      </c>
      <c r="H38" s="3">
        <v>-523960163</v>
      </c>
      <c r="I38" s="3">
        <v>2372069373</v>
      </c>
      <c r="J38" s="2">
        <v>0</v>
      </c>
      <c r="K38" s="13">
        <v>1132682961</v>
      </c>
      <c r="L38" s="2">
        <v>0</v>
      </c>
      <c r="M38" s="3">
        <v>3504752334</v>
      </c>
      <c r="N38" s="2">
        <v>0</v>
      </c>
      <c r="O38" s="21">
        <v>2980792171</v>
      </c>
      <c r="P38" s="21">
        <v>2985652421</v>
      </c>
      <c r="Q38" s="21">
        <f>O38-P38</f>
        <v>-4860250</v>
      </c>
    </row>
    <row r="39" spans="1:17" hidden="1" outlineLevel="1" x14ac:dyDescent="0.25">
      <c r="A39">
        <v>31</v>
      </c>
      <c r="B39">
        <v>4</v>
      </c>
      <c r="C39">
        <v>1</v>
      </c>
      <c r="D39" t="s">
        <v>38</v>
      </c>
      <c r="E39">
        <v>0</v>
      </c>
      <c r="F39">
        <v>0</v>
      </c>
      <c r="G39">
        <v>0</v>
      </c>
      <c r="H39">
        <v>0</v>
      </c>
      <c r="I39" s="1">
        <v>3746497</v>
      </c>
      <c r="J39">
        <v>0</v>
      </c>
      <c r="K39" s="4">
        <v>0</v>
      </c>
      <c r="L39">
        <v>0</v>
      </c>
      <c r="M39" s="1">
        <v>3746497</v>
      </c>
      <c r="N39">
        <v>0</v>
      </c>
      <c r="O39" s="20">
        <v>3746497</v>
      </c>
      <c r="P39" s="20">
        <v>3325737</v>
      </c>
      <c r="Q39" s="20">
        <f t="shared" si="2"/>
        <v>420760</v>
      </c>
    </row>
    <row r="40" spans="1:17" hidden="1" outlineLevel="1" x14ac:dyDescent="0.25">
      <c r="A40">
        <v>32</v>
      </c>
      <c r="B40">
        <v>4</v>
      </c>
      <c r="C40">
        <v>2</v>
      </c>
      <c r="D40" t="s">
        <v>39</v>
      </c>
      <c r="E40">
        <v>0</v>
      </c>
      <c r="F40">
        <v>0</v>
      </c>
      <c r="G40" s="1">
        <v>-44258176</v>
      </c>
      <c r="H40" s="1">
        <v>-44258176</v>
      </c>
      <c r="I40" s="1">
        <v>44156588</v>
      </c>
      <c r="J40">
        <v>0</v>
      </c>
      <c r="K40" s="5">
        <v>24786227</v>
      </c>
      <c r="L40">
        <v>0</v>
      </c>
      <c r="M40" s="1">
        <v>68942815</v>
      </c>
      <c r="N40">
        <v>0</v>
      </c>
      <c r="O40" s="20">
        <v>24684639</v>
      </c>
      <c r="P40" s="20">
        <v>26518330</v>
      </c>
      <c r="Q40" s="20">
        <f t="shared" si="2"/>
        <v>-1833691</v>
      </c>
    </row>
    <row r="41" spans="1:17" hidden="1" outlineLevel="1" x14ac:dyDescent="0.25">
      <c r="A41">
        <v>33</v>
      </c>
      <c r="B41">
        <v>4</v>
      </c>
      <c r="C41">
        <v>11</v>
      </c>
      <c r="D41" t="s">
        <v>40</v>
      </c>
      <c r="E41">
        <v>0</v>
      </c>
      <c r="F41">
        <v>0</v>
      </c>
      <c r="G41" s="1">
        <v>-31114728</v>
      </c>
      <c r="H41" s="1">
        <v>-31114728</v>
      </c>
      <c r="I41" s="1">
        <v>127028794</v>
      </c>
      <c r="J41">
        <v>0</v>
      </c>
      <c r="K41" s="5">
        <v>30495558</v>
      </c>
      <c r="L41">
        <v>0</v>
      </c>
      <c r="M41" s="1">
        <v>157524352</v>
      </c>
      <c r="N41">
        <v>0</v>
      </c>
      <c r="O41" s="20">
        <v>126409624</v>
      </c>
      <c r="P41" s="20">
        <v>118347431</v>
      </c>
      <c r="Q41" s="20">
        <f t="shared" si="2"/>
        <v>8062193</v>
      </c>
    </row>
    <row r="42" spans="1:17" hidden="1" outlineLevel="1" x14ac:dyDescent="0.25">
      <c r="A42">
        <v>34</v>
      </c>
      <c r="B42">
        <v>4</v>
      </c>
      <c r="C42">
        <v>12</v>
      </c>
      <c r="D42" t="s">
        <v>41</v>
      </c>
      <c r="E42">
        <v>0</v>
      </c>
      <c r="F42">
        <v>0</v>
      </c>
      <c r="G42" s="1">
        <v>-32962537</v>
      </c>
      <c r="H42" s="1">
        <v>-32962537</v>
      </c>
      <c r="I42" s="1">
        <v>127479819</v>
      </c>
      <c r="J42">
        <v>0</v>
      </c>
      <c r="K42" s="5">
        <v>32476516</v>
      </c>
      <c r="L42">
        <v>0</v>
      </c>
      <c r="M42" s="1">
        <v>159956335</v>
      </c>
      <c r="N42">
        <v>0</v>
      </c>
      <c r="O42" s="20">
        <v>126993798</v>
      </c>
      <c r="P42" s="20">
        <v>122262982</v>
      </c>
      <c r="Q42" s="20">
        <f t="shared" si="2"/>
        <v>4730816</v>
      </c>
    </row>
    <row r="43" spans="1:17" hidden="1" outlineLevel="1" x14ac:dyDescent="0.25">
      <c r="A43">
        <v>35</v>
      </c>
      <c r="B43">
        <v>4</v>
      </c>
      <c r="C43">
        <v>13</v>
      </c>
      <c r="D43" t="s">
        <v>42</v>
      </c>
      <c r="E43">
        <v>0</v>
      </c>
      <c r="F43">
        <v>0</v>
      </c>
      <c r="G43" s="1">
        <v>-36640303</v>
      </c>
      <c r="H43" s="1">
        <v>-36640303</v>
      </c>
      <c r="I43" s="1">
        <v>123269723</v>
      </c>
      <c r="J43">
        <v>0</v>
      </c>
      <c r="K43" s="5">
        <v>37914195</v>
      </c>
      <c r="L43">
        <v>0</v>
      </c>
      <c r="M43" s="1">
        <v>161183918</v>
      </c>
      <c r="N43">
        <v>0</v>
      </c>
      <c r="O43" s="20">
        <v>124543615</v>
      </c>
      <c r="P43" s="20">
        <v>125420459</v>
      </c>
      <c r="Q43" s="20">
        <f t="shared" si="2"/>
        <v>-876844</v>
      </c>
    </row>
    <row r="44" spans="1:17" hidden="1" outlineLevel="1" x14ac:dyDescent="0.25">
      <c r="A44">
        <v>36</v>
      </c>
      <c r="B44">
        <v>4</v>
      </c>
      <c r="C44">
        <v>14</v>
      </c>
      <c r="D44" t="s">
        <v>43</v>
      </c>
      <c r="E44">
        <v>0</v>
      </c>
      <c r="F44">
        <v>0</v>
      </c>
      <c r="G44" s="1">
        <v>-52014531</v>
      </c>
      <c r="H44" s="1">
        <v>-52014531</v>
      </c>
      <c r="I44" s="1">
        <v>188978585</v>
      </c>
      <c r="J44">
        <v>0</v>
      </c>
      <c r="K44" s="5">
        <v>55009414</v>
      </c>
      <c r="L44">
        <v>0</v>
      </c>
      <c r="M44" s="1">
        <v>243987999</v>
      </c>
      <c r="N44">
        <v>0</v>
      </c>
      <c r="O44" s="20">
        <v>191973468</v>
      </c>
      <c r="P44" s="20">
        <v>188010723</v>
      </c>
      <c r="Q44" s="20">
        <f t="shared" si="2"/>
        <v>3962745</v>
      </c>
    </row>
    <row r="45" spans="1:17" hidden="1" outlineLevel="1" x14ac:dyDescent="0.25">
      <c r="A45">
        <v>37</v>
      </c>
      <c r="B45">
        <v>4</v>
      </c>
      <c r="C45">
        <v>15</v>
      </c>
      <c r="D45" t="s">
        <v>44</v>
      </c>
      <c r="E45">
        <v>0</v>
      </c>
      <c r="F45">
        <v>0</v>
      </c>
      <c r="G45" s="1">
        <v>-19297080</v>
      </c>
      <c r="H45" s="1">
        <v>-19297080</v>
      </c>
      <c r="I45" s="1">
        <v>59837463</v>
      </c>
      <c r="J45">
        <v>0</v>
      </c>
      <c r="K45" s="5">
        <v>19384383</v>
      </c>
      <c r="L45">
        <v>0</v>
      </c>
      <c r="M45" s="1">
        <v>79221846</v>
      </c>
      <c r="N45">
        <v>0</v>
      </c>
      <c r="O45" s="20">
        <v>59924766</v>
      </c>
      <c r="P45" s="20">
        <v>58684012</v>
      </c>
      <c r="Q45" s="20">
        <f t="shared" si="2"/>
        <v>1240754</v>
      </c>
    </row>
    <row r="46" spans="1:17" hidden="1" outlineLevel="1" x14ac:dyDescent="0.25">
      <c r="A46">
        <v>38</v>
      </c>
      <c r="B46">
        <v>4</v>
      </c>
      <c r="C46">
        <v>16</v>
      </c>
      <c r="D46" t="s">
        <v>45</v>
      </c>
      <c r="E46">
        <v>0</v>
      </c>
      <c r="F46">
        <v>0</v>
      </c>
      <c r="G46" s="1">
        <v>-4115350</v>
      </c>
      <c r="H46" s="1">
        <v>-4115350</v>
      </c>
      <c r="I46" s="1">
        <v>13070944</v>
      </c>
      <c r="J46">
        <v>0</v>
      </c>
      <c r="K46" s="5">
        <v>1425088</v>
      </c>
      <c r="L46">
        <v>0</v>
      </c>
      <c r="M46" s="1">
        <v>14496032</v>
      </c>
      <c r="N46">
        <v>0</v>
      </c>
      <c r="O46" s="20">
        <v>10380682</v>
      </c>
      <c r="P46" s="20">
        <v>21423171</v>
      </c>
      <c r="Q46" s="20">
        <f t="shared" si="2"/>
        <v>-11042489</v>
      </c>
    </row>
    <row r="47" spans="1:17" hidden="1" outlineLevel="1" x14ac:dyDescent="0.25">
      <c r="A47">
        <v>39</v>
      </c>
      <c r="B47">
        <v>4</v>
      </c>
      <c r="C47">
        <v>17</v>
      </c>
      <c r="D47" t="s">
        <v>251</v>
      </c>
      <c r="E47">
        <v>0</v>
      </c>
      <c r="F47">
        <v>0</v>
      </c>
      <c r="G47" s="1">
        <v>-717040</v>
      </c>
      <c r="H47" s="1">
        <v>-717040</v>
      </c>
      <c r="I47" s="1">
        <v>684247</v>
      </c>
      <c r="J47">
        <v>0</v>
      </c>
      <c r="K47" s="5">
        <v>779601</v>
      </c>
      <c r="L47">
        <v>0</v>
      </c>
      <c r="M47" s="1">
        <v>1463848</v>
      </c>
      <c r="N47">
        <v>0</v>
      </c>
      <c r="O47" s="20">
        <v>746808</v>
      </c>
      <c r="P47" s="20">
        <v>1170571</v>
      </c>
      <c r="Q47" s="20">
        <f t="shared" si="2"/>
        <v>-423763</v>
      </c>
    </row>
    <row r="48" spans="1:17" hidden="1" outlineLevel="1" x14ac:dyDescent="0.25">
      <c r="A48">
        <v>310</v>
      </c>
      <c r="B48">
        <v>4</v>
      </c>
      <c r="C48">
        <v>18</v>
      </c>
      <c r="D48" t="s">
        <v>252</v>
      </c>
      <c r="E48">
        <v>0</v>
      </c>
      <c r="F48">
        <v>0</v>
      </c>
      <c r="G48" s="1">
        <v>-16673040</v>
      </c>
      <c r="H48" s="1">
        <v>-16673040</v>
      </c>
      <c r="I48" s="1">
        <v>82917269</v>
      </c>
      <c r="J48">
        <v>0</v>
      </c>
      <c r="K48" s="5">
        <v>23911537</v>
      </c>
      <c r="L48">
        <v>0</v>
      </c>
      <c r="M48" s="1">
        <v>106828806</v>
      </c>
      <c r="N48">
        <v>0</v>
      </c>
      <c r="O48" s="20">
        <v>90155766</v>
      </c>
      <c r="P48" s="20">
        <v>58532944</v>
      </c>
      <c r="Q48" s="20">
        <f t="shared" si="2"/>
        <v>31622822</v>
      </c>
    </row>
    <row r="49" spans="1:17" hidden="1" outlineLevel="1" x14ac:dyDescent="0.25">
      <c r="A49">
        <v>311</v>
      </c>
      <c r="B49">
        <v>4</v>
      </c>
      <c r="C49">
        <v>19</v>
      </c>
      <c r="D49" t="s">
        <v>46</v>
      </c>
      <c r="E49">
        <v>0</v>
      </c>
      <c r="F49">
        <v>0</v>
      </c>
      <c r="G49" s="1">
        <v>-12311974</v>
      </c>
      <c r="H49" s="1">
        <v>-12311974</v>
      </c>
      <c r="I49">
        <v>0</v>
      </c>
      <c r="J49">
        <v>0</v>
      </c>
      <c r="K49" s="5">
        <v>75027167</v>
      </c>
      <c r="L49">
        <v>0</v>
      </c>
      <c r="M49" s="1">
        <v>75027167</v>
      </c>
      <c r="N49">
        <v>0</v>
      </c>
      <c r="O49" s="20">
        <v>62715193</v>
      </c>
      <c r="P49" s="20">
        <v>73880690</v>
      </c>
      <c r="Q49" s="20">
        <f t="shared" si="2"/>
        <v>-11165497</v>
      </c>
    </row>
    <row r="50" spans="1:17" hidden="1" outlineLevel="1" x14ac:dyDescent="0.25">
      <c r="A50">
        <v>312</v>
      </c>
      <c r="B50">
        <v>4</v>
      </c>
      <c r="C50">
        <v>21</v>
      </c>
      <c r="D50" t="s">
        <v>47</v>
      </c>
      <c r="E50">
        <v>0</v>
      </c>
      <c r="F50">
        <v>0</v>
      </c>
      <c r="G50" s="1">
        <v>-56319085</v>
      </c>
      <c r="H50" s="1">
        <v>-56319085</v>
      </c>
      <c r="I50" s="1">
        <v>629322894</v>
      </c>
      <c r="J50">
        <v>0</v>
      </c>
      <c r="K50" s="5">
        <v>247804258</v>
      </c>
      <c r="L50">
        <v>0</v>
      </c>
      <c r="M50" s="1">
        <v>877127152</v>
      </c>
      <c r="N50">
        <v>0</v>
      </c>
      <c r="O50" s="20">
        <v>820808067</v>
      </c>
      <c r="P50" s="20">
        <v>813262265</v>
      </c>
      <c r="Q50" s="20">
        <f t="shared" si="2"/>
        <v>7545802</v>
      </c>
    </row>
    <row r="51" spans="1:17" hidden="1" outlineLevel="1" x14ac:dyDescent="0.25">
      <c r="A51">
        <v>313</v>
      </c>
      <c r="B51">
        <v>4</v>
      </c>
      <c r="C51">
        <v>23</v>
      </c>
      <c r="D51" t="s">
        <v>48</v>
      </c>
      <c r="E51">
        <v>0</v>
      </c>
      <c r="F51">
        <v>0</v>
      </c>
      <c r="G51" s="1">
        <v>-70240518</v>
      </c>
      <c r="H51" s="1">
        <v>-70240518</v>
      </c>
      <c r="I51" s="1">
        <v>238154703</v>
      </c>
      <c r="J51">
        <v>0</v>
      </c>
      <c r="K51" s="5">
        <v>116692848</v>
      </c>
      <c r="L51">
        <v>0</v>
      </c>
      <c r="M51" s="1">
        <v>354847551</v>
      </c>
      <c r="N51">
        <v>0</v>
      </c>
      <c r="O51" s="20">
        <v>284607033</v>
      </c>
      <c r="P51" s="20">
        <v>281756833</v>
      </c>
      <c r="Q51" s="20">
        <f t="shared" si="2"/>
        <v>2850200</v>
      </c>
    </row>
    <row r="52" spans="1:17" hidden="1" outlineLevel="1" x14ac:dyDescent="0.25">
      <c r="A52">
        <v>314</v>
      </c>
      <c r="B52">
        <v>4</v>
      </c>
      <c r="C52">
        <v>25</v>
      </c>
      <c r="D52" t="s">
        <v>49</v>
      </c>
      <c r="E52">
        <v>0</v>
      </c>
      <c r="F52">
        <v>0</v>
      </c>
      <c r="G52" s="1">
        <v>-45652112</v>
      </c>
      <c r="H52" s="1">
        <v>-45652112</v>
      </c>
      <c r="I52" s="1">
        <v>556185335</v>
      </c>
      <c r="J52">
        <v>0</v>
      </c>
      <c r="K52" s="5">
        <v>287439776</v>
      </c>
      <c r="L52">
        <v>0</v>
      </c>
      <c r="M52" s="1">
        <v>843625111</v>
      </c>
      <c r="N52">
        <v>0</v>
      </c>
      <c r="O52" s="20">
        <v>797972999</v>
      </c>
      <c r="P52" s="20">
        <v>815159276</v>
      </c>
      <c r="Q52" s="20">
        <f t="shared" si="2"/>
        <v>-17186277</v>
      </c>
    </row>
    <row r="53" spans="1:17" hidden="1" outlineLevel="1" x14ac:dyDescent="0.25">
      <c r="A53">
        <v>315</v>
      </c>
      <c r="B53">
        <v>4</v>
      </c>
      <c r="C53">
        <v>27</v>
      </c>
      <c r="D53" t="s">
        <v>50</v>
      </c>
      <c r="E53">
        <v>0</v>
      </c>
      <c r="F53" s="1">
        <v>-2044233</v>
      </c>
      <c r="G53" s="1">
        <v>-31791786</v>
      </c>
      <c r="H53" s="1">
        <v>-33836019</v>
      </c>
      <c r="I53" s="1">
        <v>8575954</v>
      </c>
      <c r="J53">
        <v>0</v>
      </c>
      <c r="K53" s="5">
        <v>66027996</v>
      </c>
      <c r="L53">
        <v>0</v>
      </c>
      <c r="M53" s="1">
        <v>74603950</v>
      </c>
      <c r="N53">
        <v>0</v>
      </c>
      <c r="O53" s="20">
        <v>40767931</v>
      </c>
      <c r="P53" s="20">
        <v>62398467</v>
      </c>
      <c r="Q53" s="20">
        <f t="shared" si="2"/>
        <v>-21630536</v>
      </c>
    </row>
    <row r="54" spans="1:17" hidden="1" outlineLevel="1" x14ac:dyDescent="0.25">
      <c r="A54">
        <v>316</v>
      </c>
      <c r="B54">
        <v>4</v>
      </c>
      <c r="C54">
        <v>29</v>
      </c>
      <c r="D54" t="s">
        <v>51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s="5">
        <v>25675024</v>
      </c>
      <c r="L54">
        <v>0</v>
      </c>
      <c r="M54" s="1">
        <v>25675024</v>
      </c>
      <c r="N54">
        <v>0</v>
      </c>
      <c r="O54" s="20">
        <v>25675024</v>
      </c>
      <c r="P54" s="20">
        <v>25148618</v>
      </c>
      <c r="Q54" s="20">
        <f t="shared" si="2"/>
        <v>526406</v>
      </c>
    </row>
    <row r="55" spans="1:17" hidden="1" outlineLevel="1" x14ac:dyDescent="0.25">
      <c r="A55">
        <v>317</v>
      </c>
      <c r="B55">
        <v>4</v>
      </c>
      <c r="C55">
        <v>30</v>
      </c>
      <c r="D55" t="s">
        <v>52</v>
      </c>
      <c r="E55">
        <v>0</v>
      </c>
      <c r="F55">
        <v>0</v>
      </c>
      <c r="G55" s="1">
        <v>-19905449</v>
      </c>
      <c r="H55" s="1">
        <v>-19905449</v>
      </c>
      <c r="I55" s="1">
        <v>26994583</v>
      </c>
      <c r="J55">
        <v>0</v>
      </c>
      <c r="K55" s="5">
        <v>683056</v>
      </c>
      <c r="L55">
        <v>0</v>
      </c>
      <c r="M55" s="1">
        <v>27677639</v>
      </c>
      <c r="N55">
        <v>0</v>
      </c>
      <c r="O55" s="20">
        <v>7772190</v>
      </c>
      <c r="P55" s="20">
        <v>10284141</v>
      </c>
      <c r="Q55" s="20">
        <f t="shared" si="2"/>
        <v>-2511951</v>
      </c>
    </row>
    <row r="56" spans="1:17" hidden="1" outlineLevel="1" x14ac:dyDescent="0.25">
      <c r="A56">
        <v>318</v>
      </c>
      <c r="B56">
        <v>4</v>
      </c>
      <c r="C56">
        <v>31</v>
      </c>
      <c r="D56" t="s">
        <v>53</v>
      </c>
      <c r="E56">
        <v>0</v>
      </c>
      <c r="F56">
        <v>0</v>
      </c>
      <c r="G56" s="1">
        <v>-14379215</v>
      </c>
      <c r="H56" s="1">
        <v>-14379215</v>
      </c>
      <c r="I56" s="1">
        <v>20008635</v>
      </c>
      <c r="J56">
        <v>0</v>
      </c>
      <c r="K56" s="5">
        <v>734048</v>
      </c>
      <c r="L56">
        <v>0</v>
      </c>
      <c r="M56" s="1">
        <v>20742683</v>
      </c>
      <c r="N56">
        <v>0</v>
      </c>
      <c r="O56" s="20">
        <v>6363468</v>
      </c>
      <c r="P56" s="20">
        <v>3799766</v>
      </c>
      <c r="Q56" s="20">
        <f t="shared" si="2"/>
        <v>2563702</v>
      </c>
    </row>
    <row r="57" spans="1:17" hidden="1" outlineLevel="1" x14ac:dyDescent="0.25">
      <c r="A57">
        <v>319</v>
      </c>
      <c r="B57">
        <v>4</v>
      </c>
      <c r="C57">
        <v>32</v>
      </c>
      <c r="D57" t="s">
        <v>243</v>
      </c>
      <c r="E57">
        <v>0</v>
      </c>
      <c r="F57">
        <v>0</v>
      </c>
      <c r="G57" s="1">
        <v>-4000000</v>
      </c>
      <c r="H57" s="1">
        <v>-4000000</v>
      </c>
      <c r="I57">
        <v>0</v>
      </c>
      <c r="J57">
        <v>0</v>
      </c>
      <c r="K57" s="5">
        <v>11400000</v>
      </c>
      <c r="L57">
        <v>0</v>
      </c>
      <c r="M57" s="1">
        <v>11400000</v>
      </c>
      <c r="N57">
        <v>0</v>
      </c>
      <c r="O57" s="20">
        <v>7400000</v>
      </c>
      <c r="P57" s="20">
        <v>7400000</v>
      </c>
      <c r="Q57" s="20">
        <f t="shared" si="2"/>
        <v>0</v>
      </c>
    </row>
    <row r="58" spans="1:17" hidden="1" outlineLevel="1" x14ac:dyDescent="0.25">
      <c r="A58">
        <v>320</v>
      </c>
      <c r="B58">
        <v>4</v>
      </c>
      <c r="C58">
        <v>41</v>
      </c>
      <c r="D58" t="s">
        <v>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5">
        <v>15993132</v>
      </c>
      <c r="L58">
        <v>0</v>
      </c>
      <c r="M58" s="1">
        <v>15993132</v>
      </c>
      <c r="N58">
        <v>0</v>
      </c>
      <c r="O58" s="20">
        <v>15993132</v>
      </c>
      <c r="P58" s="20">
        <v>15993132</v>
      </c>
      <c r="Q58" s="20">
        <f t="shared" si="2"/>
        <v>0</v>
      </c>
    </row>
    <row r="59" spans="1:17" hidden="1" outlineLevel="1" x14ac:dyDescent="0.25">
      <c r="A59">
        <v>321</v>
      </c>
      <c r="B59">
        <v>4</v>
      </c>
      <c r="C59">
        <v>42</v>
      </c>
      <c r="D59" t="s">
        <v>244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s="5">
        <v>15000000</v>
      </c>
      <c r="L59">
        <v>0</v>
      </c>
      <c r="M59" s="1">
        <v>15000000</v>
      </c>
      <c r="N59">
        <v>0</v>
      </c>
      <c r="O59" s="20">
        <v>15000000</v>
      </c>
      <c r="P59" s="20">
        <v>15000000</v>
      </c>
      <c r="Q59" s="20">
        <f t="shared" si="2"/>
        <v>0</v>
      </c>
    </row>
    <row r="60" spans="1:17" hidden="1" outlineLevel="1" x14ac:dyDescent="0.25">
      <c r="A60">
        <v>322</v>
      </c>
      <c r="B60">
        <v>4</v>
      </c>
      <c r="C60">
        <v>51</v>
      </c>
      <c r="D60" t="s">
        <v>55</v>
      </c>
      <c r="E60">
        <v>0</v>
      </c>
      <c r="F60">
        <v>0</v>
      </c>
      <c r="G60" s="1">
        <v>-26432731</v>
      </c>
      <c r="H60" s="1">
        <v>-26432731</v>
      </c>
      <c r="I60" s="1">
        <v>89556504</v>
      </c>
      <c r="J60">
        <v>0</v>
      </c>
      <c r="K60" s="5">
        <v>39891979</v>
      </c>
      <c r="L60">
        <v>0</v>
      </c>
      <c r="M60" s="1">
        <v>129448483</v>
      </c>
      <c r="N60">
        <v>0</v>
      </c>
      <c r="O60" s="20">
        <v>103015752</v>
      </c>
      <c r="P60" s="20">
        <v>103686799</v>
      </c>
      <c r="Q60" s="20">
        <f t="shared" si="2"/>
        <v>-671047</v>
      </c>
    </row>
    <row r="61" spans="1:17" hidden="1" outlineLevel="1" x14ac:dyDescent="0.25">
      <c r="A61">
        <v>323</v>
      </c>
      <c r="B61">
        <v>4</v>
      </c>
      <c r="C61">
        <v>52</v>
      </c>
      <c r="D61" t="s">
        <v>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5">
        <v>58350</v>
      </c>
      <c r="L61">
        <v>0</v>
      </c>
      <c r="M61" s="1">
        <v>58350</v>
      </c>
      <c r="N61">
        <v>0</v>
      </c>
      <c r="O61" s="20">
        <v>58350</v>
      </c>
      <c r="P61" s="20">
        <v>450000</v>
      </c>
      <c r="Q61" s="20">
        <f t="shared" si="2"/>
        <v>-391650</v>
      </c>
    </row>
    <row r="62" spans="1:17" hidden="1" outlineLevel="1" x14ac:dyDescent="0.25">
      <c r="A62">
        <v>324</v>
      </c>
      <c r="B62">
        <v>4</v>
      </c>
      <c r="C62">
        <v>53</v>
      </c>
      <c r="D62" t="s">
        <v>57</v>
      </c>
      <c r="E62">
        <v>0</v>
      </c>
      <c r="F62">
        <v>0</v>
      </c>
      <c r="G62" s="1">
        <v>-3090275</v>
      </c>
      <c r="H62" s="1">
        <v>-3090275</v>
      </c>
      <c r="I62" s="1">
        <v>32100836</v>
      </c>
      <c r="J62">
        <v>0</v>
      </c>
      <c r="K62" s="5">
        <v>2725604</v>
      </c>
      <c r="L62">
        <v>0</v>
      </c>
      <c r="M62" s="1">
        <v>34826440</v>
      </c>
      <c r="N62">
        <v>0</v>
      </c>
      <c r="O62" s="20">
        <v>31736165</v>
      </c>
      <c r="P62" s="20">
        <v>31162074</v>
      </c>
      <c r="Q62" s="20">
        <f t="shared" si="2"/>
        <v>574091</v>
      </c>
    </row>
    <row r="63" spans="1:17" hidden="1" outlineLevel="1" x14ac:dyDescent="0.25">
      <c r="A63">
        <v>325</v>
      </c>
      <c r="B63">
        <v>4</v>
      </c>
      <c r="C63">
        <v>81</v>
      </c>
      <c r="D63" t="s">
        <v>36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5">
        <v>1372204</v>
      </c>
      <c r="L63">
        <v>0</v>
      </c>
      <c r="M63" s="1">
        <v>1372204</v>
      </c>
      <c r="N63">
        <v>0</v>
      </c>
      <c r="O63" s="20">
        <v>1372204</v>
      </c>
      <c r="P63" s="20">
        <v>2574000</v>
      </c>
      <c r="Q63" s="20">
        <f t="shared" si="2"/>
        <v>-1201796</v>
      </c>
    </row>
    <row r="64" spans="1:17" s="2" customFormat="1" collapsed="1" x14ac:dyDescent="0.25">
      <c r="A64" s="2">
        <v>4</v>
      </c>
      <c r="B64" s="2">
        <v>5</v>
      </c>
      <c r="D64" s="2" t="s">
        <v>58</v>
      </c>
      <c r="E64" s="2">
        <v>0</v>
      </c>
      <c r="F64" s="2">
        <v>0</v>
      </c>
      <c r="G64" s="3">
        <v>-36248837</v>
      </c>
      <c r="H64" s="3">
        <v>-36248837</v>
      </c>
      <c r="I64" s="3">
        <v>85421559</v>
      </c>
      <c r="J64" s="2">
        <v>0</v>
      </c>
      <c r="K64" s="13">
        <v>95215359</v>
      </c>
      <c r="L64" s="2">
        <v>0</v>
      </c>
      <c r="M64" s="3">
        <v>180636918</v>
      </c>
      <c r="N64" s="2">
        <v>0</v>
      </c>
      <c r="O64" s="21">
        <v>144388081</v>
      </c>
      <c r="P64" s="21">
        <v>133004954</v>
      </c>
      <c r="Q64" s="21">
        <f>O64-P64</f>
        <v>11383127</v>
      </c>
    </row>
    <row r="65" spans="1:17" hidden="1" outlineLevel="1" x14ac:dyDescent="0.25">
      <c r="A65">
        <v>41</v>
      </c>
      <c r="B65">
        <v>5</v>
      </c>
      <c r="C65">
        <v>1</v>
      </c>
      <c r="D65" t="s">
        <v>59</v>
      </c>
      <c r="E65">
        <v>0</v>
      </c>
      <c r="F65">
        <v>0</v>
      </c>
      <c r="G65">
        <v>0</v>
      </c>
      <c r="H65">
        <v>0</v>
      </c>
      <c r="I65" s="1">
        <v>1684063</v>
      </c>
      <c r="J65">
        <v>0</v>
      </c>
      <c r="K65" s="5">
        <v>2585</v>
      </c>
      <c r="L65">
        <v>0</v>
      </c>
      <c r="M65" s="1">
        <v>1686648</v>
      </c>
      <c r="N65">
        <v>0</v>
      </c>
      <c r="O65" s="20">
        <v>1686648</v>
      </c>
      <c r="P65" s="20">
        <v>1953687</v>
      </c>
      <c r="Q65" s="20">
        <f t="shared" si="2"/>
        <v>-267039</v>
      </c>
    </row>
    <row r="66" spans="1:17" hidden="1" outlineLevel="1" x14ac:dyDescent="0.25">
      <c r="A66">
        <v>42</v>
      </c>
      <c r="B66">
        <v>5</v>
      </c>
      <c r="C66">
        <v>2</v>
      </c>
      <c r="D66" t="s">
        <v>60</v>
      </c>
      <c r="E66">
        <v>0</v>
      </c>
      <c r="F66">
        <v>0</v>
      </c>
      <c r="G66" s="1">
        <v>-25407540</v>
      </c>
      <c r="H66" s="1">
        <v>-25407540</v>
      </c>
      <c r="I66" s="1">
        <v>36898682</v>
      </c>
      <c r="J66">
        <v>0</v>
      </c>
      <c r="K66" s="5">
        <v>13233680</v>
      </c>
      <c r="L66">
        <v>0</v>
      </c>
      <c r="M66" s="1">
        <v>50132362</v>
      </c>
      <c r="N66">
        <v>0</v>
      </c>
      <c r="O66" s="20">
        <v>24724822</v>
      </c>
      <c r="P66" s="20">
        <v>17783339</v>
      </c>
      <c r="Q66" s="20">
        <f t="shared" si="2"/>
        <v>6941483</v>
      </c>
    </row>
    <row r="67" spans="1:17" hidden="1" outlineLevel="1" x14ac:dyDescent="0.25">
      <c r="A67">
        <v>43</v>
      </c>
      <c r="B67">
        <v>5</v>
      </c>
      <c r="C67">
        <v>3</v>
      </c>
      <c r="D67" t="s">
        <v>61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5">
        <v>158928</v>
      </c>
      <c r="L67">
        <v>0</v>
      </c>
      <c r="M67" s="1">
        <v>158928</v>
      </c>
      <c r="N67">
        <v>0</v>
      </c>
      <c r="O67" s="20">
        <v>158928</v>
      </c>
      <c r="P67" s="20">
        <v>265000</v>
      </c>
      <c r="Q67" s="20">
        <f t="shared" si="2"/>
        <v>-106072</v>
      </c>
    </row>
    <row r="68" spans="1:17" hidden="1" outlineLevel="1" x14ac:dyDescent="0.25">
      <c r="A68">
        <v>44</v>
      </c>
      <c r="B68">
        <v>5</v>
      </c>
      <c r="C68">
        <v>22</v>
      </c>
      <c r="D68" t="s">
        <v>62</v>
      </c>
      <c r="E68">
        <v>0</v>
      </c>
      <c r="F68">
        <v>0</v>
      </c>
      <c r="G68" s="1">
        <v>-4289600</v>
      </c>
      <c r="H68" s="1">
        <v>-4289600</v>
      </c>
      <c r="I68" s="1">
        <v>39807243</v>
      </c>
      <c r="J68">
        <v>0</v>
      </c>
      <c r="K68" s="5">
        <v>42107820</v>
      </c>
      <c r="L68">
        <v>0</v>
      </c>
      <c r="M68" s="1">
        <v>81915063</v>
      </c>
      <c r="N68">
        <v>0</v>
      </c>
      <c r="O68" s="20">
        <v>77625463</v>
      </c>
      <c r="P68" s="20">
        <v>76523756</v>
      </c>
      <c r="Q68" s="20">
        <f t="shared" si="2"/>
        <v>1101707</v>
      </c>
    </row>
    <row r="69" spans="1:17" hidden="1" outlineLevel="1" x14ac:dyDescent="0.25">
      <c r="A69">
        <v>45</v>
      </c>
      <c r="B69">
        <v>5</v>
      </c>
      <c r="C69">
        <v>31</v>
      </c>
      <c r="D69" t="s">
        <v>63</v>
      </c>
      <c r="E69">
        <v>0</v>
      </c>
      <c r="F69">
        <v>0</v>
      </c>
      <c r="G69" s="1">
        <v>-683274</v>
      </c>
      <c r="H69" s="1">
        <v>-683274</v>
      </c>
      <c r="I69" s="1">
        <v>6969147</v>
      </c>
      <c r="J69">
        <v>0</v>
      </c>
      <c r="K69" s="5">
        <v>4570214</v>
      </c>
      <c r="L69">
        <v>0</v>
      </c>
      <c r="M69" s="1">
        <v>11539361</v>
      </c>
      <c r="N69">
        <v>0</v>
      </c>
      <c r="O69" s="20">
        <v>10856087</v>
      </c>
      <c r="P69" s="20">
        <v>10164980</v>
      </c>
      <c r="Q69" s="20">
        <f t="shared" si="2"/>
        <v>691107</v>
      </c>
    </row>
    <row r="70" spans="1:17" hidden="1" outlineLevel="1" x14ac:dyDescent="0.25">
      <c r="A70">
        <v>46</v>
      </c>
      <c r="B70">
        <v>5</v>
      </c>
      <c r="C70">
        <v>43</v>
      </c>
      <c r="D70" t="s">
        <v>64</v>
      </c>
      <c r="E70">
        <v>0</v>
      </c>
      <c r="F70">
        <v>0</v>
      </c>
      <c r="G70" s="1">
        <v>-2249958</v>
      </c>
      <c r="H70" s="1">
        <v>-2249958</v>
      </c>
      <c r="I70">
        <v>0</v>
      </c>
      <c r="J70">
        <v>0</v>
      </c>
      <c r="K70" s="5">
        <v>2673001</v>
      </c>
      <c r="L70">
        <v>0</v>
      </c>
      <c r="M70" s="1">
        <v>2673001</v>
      </c>
      <c r="N70">
        <v>0</v>
      </c>
      <c r="O70" s="20">
        <v>423043</v>
      </c>
      <c r="P70" s="20">
        <v>1500000</v>
      </c>
      <c r="Q70" s="20">
        <f t="shared" si="2"/>
        <v>-1076957</v>
      </c>
    </row>
    <row r="71" spans="1:17" hidden="1" outlineLevel="1" x14ac:dyDescent="0.25">
      <c r="A71">
        <v>47</v>
      </c>
      <c r="B71">
        <v>5</v>
      </c>
      <c r="C71">
        <v>51</v>
      </c>
      <c r="D71" t="s">
        <v>65</v>
      </c>
      <c r="E71">
        <v>0</v>
      </c>
      <c r="F71">
        <v>0</v>
      </c>
      <c r="G71" s="1">
        <v>-2138984</v>
      </c>
      <c r="H71" s="1">
        <v>-2138984</v>
      </c>
      <c r="I71">
        <v>0</v>
      </c>
      <c r="J71">
        <v>0</v>
      </c>
      <c r="K71" s="5">
        <v>2138984</v>
      </c>
      <c r="L71">
        <v>0</v>
      </c>
      <c r="M71" s="1">
        <v>2138984</v>
      </c>
      <c r="N71">
        <v>0</v>
      </c>
      <c r="O71" s="20">
        <v>0</v>
      </c>
      <c r="P71" s="20">
        <v>0</v>
      </c>
      <c r="Q71" s="20">
        <f t="shared" si="2"/>
        <v>0</v>
      </c>
    </row>
    <row r="72" spans="1:17" hidden="1" outlineLevel="1" x14ac:dyDescent="0.25">
      <c r="A72">
        <v>48</v>
      </c>
      <c r="B72">
        <v>5</v>
      </c>
      <c r="C72">
        <v>52</v>
      </c>
      <c r="D72" t="s">
        <v>66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5">
        <v>1264181</v>
      </c>
      <c r="L72">
        <v>0</v>
      </c>
      <c r="M72" s="1">
        <v>1264181</v>
      </c>
      <c r="N72">
        <v>0</v>
      </c>
      <c r="O72" s="20">
        <v>1264181</v>
      </c>
      <c r="P72" s="20">
        <v>1185000</v>
      </c>
      <c r="Q72" s="20">
        <f t="shared" si="2"/>
        <v>79181</v>
      </c>
    </row>
    <row r="73" spans="1:17" hidden="1" outlineLevel="1" x14ac:dyDescent="0.25">
      <c r="A73">
        <v>49</v>
      </c>
      <c r="B73">
        <v>5</v>
      </c>
      <c r="C73">
        <v>72</v>
      </c>
      <c r="D73" t="s">
        <v>67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5">
        <v>2642410</v>
      </c>
      <c r="L73">
        <v>0</v>
      </c>
      <c r="M73" s="1">
        <v>2642410</v>
      </c>
      <c r="N73">
        <v>0</v>
      </c>
      <c r="O73" s="20">
        <v>2642410</v>
      </c>
      <c r="P73" s="20">
        <v>2320000</v>
      </c>
      <c r="Q73" s="20">
        <f t="shared" si="2"/>
        <v>322410</v>
      </c>
    </row>
    <row r="74" spans="1:17" hidden="1" outlineLevel="1" x14ac:dyDescent="0.25">
      <c r="A74">
        <v>410</v>
      </c>
      <c r="B74">
        <v>5</v>
      </c>
      <c r="C74">
        <v>73</v>
      </c>
      <c r="D74" t="s">
        <v>68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5">
        <v>2759947</v>
      </c>
      <c r="L74">
        <v>0</v>
      </c>
      <c r="M74" s="1">
        <v>2759947</v>
      </c>
      <c r="N74">
        <v>0</v>
      </c>
      <c r="O74" s="20">
        <v>2759947</v>
      </c>
      <c r="P74" s="20">
        <v>2455000</v>
      </c>
      <c r="Q74" s="20">
        <f t="shared" ref="Q74:Q77" si="3">O74-P74</f>
        <v>304947</v>
      </c>
    </row>
    <row r="75" spans="1:17" hidden="1" outlineLevel="1" x14ac:dyDescent="0.25">
      <c r="A75">
        <v>411</v>
      </c>
      <c r="B75">
        <v>5</v>
      </c>
      <c r="C75">
        <v>74</v>
      </c>
      <c r="D75" t="s">
        <v>69</v>
      </c>
      <c r="E75">
        <v>0</v>
      </c>
      <c r="F75">
        <v>0</v>
      </c>
      <c r="G75" s="1">
        <v>-1253264</v>
      </c>
      <c r="H75" s="1">
        <v>-1253264</v>
      </c>
      <c r="I75">
        <v>0</v>
      </c>
      <c r="J75">
        <v>0</v>
      </c>
      <c r="K75" s="5">
        <v>10900164</v>
      </c>
      <c r="L75">
        <v>0</v>
      </c>
      <c r="M75" s="1">
        <v>10900164</v>
      </c>
      <c r="N75">
        <v>0</v>
      </c>
      <c r="O75" s="20">
        <v>9646900</v>
      </c>
      <c r="P75" s="20">
        <v>6477500</v>
      </c>
      <c r="Q75" s="20">
        <f t="shared" si="3"/>
        <v>3169400</v>
      </c>
    </row>
    <row r="76" spans="1:17" hidden="1" outlineLevel="1" x14ac:dyDescent="0.25">
      <c r="A76">
        <v>412</v>
      </c>
      <c r="B76">
        <v>5</v>
      </c>
      <c r="C76">
        <v>79</v>
      </c>
      <c r="D76" t="s">
        <v>70</v>
      </c>
      <c r="E76">
        <v>0</v>
      </c>
      <c r="F76">
        <v>0</v>
      </c>
      <c r="G76" s="1">
        <v>-226217</v>
      </c>
      <c r="H76" s="1">
        <v>-226217</v>
      </c>
      <c r="I76" s="1">
        <v>62424</v>
      </c>
      <c r="J76">
        <v>0</v>
      </c>
      <c r="K76" s="5">
        <v>3530753</v>
      </c>
      <c r="L76">
        <v>0</v>
      </c>
      <c r="M76" s="1">
        <v>3593177</v>
      </c>
      <c r="N76">
        <v>0</v>
      </c>
      <c r="O76" s="20">
        <v>3366960</v>
      </c>
      <c r="P76" s="20">
        <v>2764000</v>
      </c>
      <c r="Q76" s="20">
        <f t="shared" si="3"/>
        <v>602960</v>
      </c>
    </row>
    <row r="77" spans="1:17" hidden="1" outlineLevel="1" x14ac:dyDescent="0.25">
      <c r="A77">
        <v>413</v>
      </c>
      <c r="B77">
        <v>5</v>
      </c>
      <c r="C77">
        <v>88</v>
      </c>
      <c r="D77" t="s">
        <v>71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5">
        <v>9232692</v>
      </c>
      <c r="L77">
        <v>0</v>
      </c>
      <c r="M77" s="1">
        <v>9232692</v>
      </c>
      <c r="N77">
        <v>0</v>
      </c>
      <c r="O77" s="20">
        <v>9232692</v>
      </c>
      <c r="P77" s="20">
        <v>9612692</v>
      </c>
      <c r="Q77" s="20">
        <f t="shared" si="3"/>
        <v>-380000</v>
      </c>
    </row>
    <row r="78" spans="1:17" s="2" customFormat="1" collapsed="1" x14ac:dyDescent="0.25">
      <c r="A78" s="2">
        <v>5</v>
      </c>
      <c r="B78" s="2">
        <v>6</v>
      </c>
      <c r="D78" s="2" t="s">
        <v>72</v>
      </c>
      <c r="E78" s="2">
        <v>0</v>
      </c>
      <c r="F78" s="2">
        <v>0</v>
      </c>
      <c r="G78" s="3">
        <v>-357990626</v>
      </c>
      <c r="H78" s="3">
        <v>-357990626</v>
      </c>
      <c r="I78" s="3">
        <v>244904317</v>
      </c>
      <c r="J78" s="2">
        <v>0</v>
      </c>
      <c r="K78" s="13">
        <v>775399571</v>
      </c>
      <c r="L78" s="2">
        <v>0</v>
      </c>
      <c r="M78" s="3">
        <v>1020303888</v>
      </c>
      <c r="N78" s="2">
        <v>0</v>
      </c>
      <c r="O78" s="21">
        <v>662313262</v>
      </c>
      <c r="P78" s="21">
        <v>644975404</v>
      </c>
      <c r="Q78" s="21">
        <f>O78-P78</f>
        <v>17337858</v>
      </c>
    </row>
    <row r="79" spans="1:17" ht="12.75" hidden="1" customHeight="1" outlineLevel="1" x14ac:dyDescent="0.25">
      <c r="A79">
        <v>51</v>
      </c>
      <c r="B79">
        <v>6</v>
      </c>
      <c r="C79">
        <v>1</v>
      </c>
      <c r="D79" t="s">
        <v>73</v>
      </c>
      <c r="E79">
        <v>0</v>
      </c>
      <c r="F79">
        <v>0</v>
      </c>
      <c r="G79">
        <v>0</v>
      </c>
      <c r="H79">
        <v>0</v>
      </c>
      <c r="I79" s="1">
        <v>1747826</v>
      </c>
      <c r="J79">
        <v>0</v>
      </c>
      <c r="K79" s="5">
        <v>974389</v>
      </c>
      <c r="L79">
        <v>0</v>
      </c>
      <c r="M79" s="1">
        <v>2722215</v>
      </c>
      <c r="N79">
        <v>0</v>
      </c>
      <c r="O79" s="20">
        <v>2722215</v>
      </c>
      <c r="P79" s="20">
        <v>2627069</v>
      </c>
      <c r="Q79" s="20">
        <f t="shared" ref="Q79:Q142" si="4">O79-P79</f>
        <v>95146</v>
      </c>
    </row>
    <row r="80" spans="1:17" hidden="1" outlineLevel="1" x14ac:dyDescent="0.25">
      <c r="A80">
        <v>52</v>
      </c>
      <c r="B80">
        <v>6</v>
      </c>
      <c r="C80">
        <v>24</v>
      </c>
      <c r="D80" t="s">
        <v>74</v>
      </c>
      <c r="E80">
        <v>0</v>
      </c>
      <c r="F80">
        <v>0</v>
      </c>
      <c r="G80" s="1">
        <v>-1640881</v>
      </c>
      <c r="H80" s="1">
        <v>-1640881</v>
      </c>
      <c r="I80" s="1">
        <v>2279807</v>
      </c>
      <c r="J80">
        <v>0</v>
      </c>
      <c r="K80" s="5">
        <v>8930586</v>
      </c>
      <c r="L80">
        <v>0</v>
      </c>
      <c r="M80" s="1">
        <v>11210393</v>
      </c>
      <c r="N80">
        <v>0</v>
      </c>
      <c r="O80" s="20">
        <v>9569512</v>
      </c>
      <c r="P80" s="20">
        <v>13081136</v>
      </c>
      <c r="Q80" s="20">
        <f t="shared" si="4"/>
        <v>-3511624</v>
      </c>
    </row>
    <row r="81" spans="1:17" hidden="1" outlineLevel="1" x14ac:dyDescent="0.25">
      <c r="A81">
        <v>53</v>
      </c>
      <c r="B81">
        <v>6</v>
      </c>
      <c r="C81">
        <v>26</v>
      </c>
      <c r="D81" t="s">
        <v>239</v>
      </c>
      <c r="E81">
        <v>0</v>
      </c>
      <c r="F81">
        <v>0</v>
      </c>
      <c r="G81" s="1">
        <v>-1303060</v>
      </c>
      <c r="H81" s="1">
        <v>-1303060</v>
      </c>
      <c r="I81">
        <v>0</v>
      </c>
      <c r="J81">
        <v>0</v>
      </c>
      <c r="K81" s="5">
        <v>1189831</v>
      </c>
      <c r="L81">
        <v>0</v>
      </c>
      <c r="M81" s="1">
        <v>1189831</v>
      </c>
      <c r="N81">
        <v>0</v>
      </c>
      <c r="O81" s="20">
        <v>-113229</v>
      </c>
      <c r="P81" s="20">
        <v>165854</v>
      </c>
      <c r="Q81" s="20">
        <f t="shared" si="4"/>
        <v>-279083</v>
      </c>
    </row>
    <row r="82" spans="1:17" hidden="1" outlineLevel="1" x14ac:dyDescent="0.25">
      <c r="A82">
        <v>54</v>
      </c>
      <c r="B82">
        <v>6</v>
      </c>
      <c r="C82">
        <v>27</v>
      </c>
      <c r="D82" t="s">
        <v>75</v>
      </c>
      <c r="E82">
        <v>0</v>
      </c>
      <c r="F82">
        <v>0</v>
      </c>
      <c r="G82" s="1">
        <v>-11722236</v>
      </c>
      <c r="H82" s="1">
        <v>-11722236</v>
      </c>
      <c r="I82" s="1">
        <v>47139256</v>
      </c>
      <c r="J82">
        <v>0</v>
      </c>
      <c r="K82" s="5">
        <v>2193003</v>
      </c>
      <c r="L82">
        <v>0</v>
      </c>
      <c r="M82" s="1">
        <v>49332259</v>
      </c>
      <c r="N82">
        <v>0</v>
      </c>
      <c r="O82" s="20">
        <v>37610023</v>
      </c>
      <c r="P82" s="20">
        <v>37761932</v>
      </c>
      <c r="Q82" s="20">
        <f t="shared" si="4"/>
        <v>-151909</v>
      </c>
    </row>
    <row r="83" spans="1:17" hidden="1" outlineLevel="1" x14ac:dyDescent="0.25">
      <c r="A83">
        <v>55</v>
      </c>
      <c r="B83">
        <v>6</v>
      </c>
      <c r="C83">
        <v>31</v>
      </c>
      <c r="D83" t="s">
        <v>76</v>
      </c>
      <c r="E83">
        <v>0</v>
      </c>
      <c r="F83">
        <v>0</v>
      </c>
      <c r="G83" s="1">
        <v>-232752</v>
      </c>
      <c r="H83" s="1">
        <v>-232752</v>
      </c>
      <c r="I83" s="1">
        <v>18973004</v>
      </c>
      <c r="J83">
        <v>0</v>
      </c>
      <c r="K83" s="5">
        <v>15249497</v>
      </c>
      <c r="L83">
        <v>0</v>
      </c>
      <c r="M83" s="1">
        <v>34222501</v>
      </c>
      <c r="N83">
        <v>0</v>
      </c>
      <c r="O83" s="20">
        <v>33989749</v>
      </c>
      <c r="P83" s="20">
        <v>35720364</v>
      </c>
      <c r="Q83" s="20">
        <f t="shared" si="4"/>
        <v>-1730615</v>
      </c>
    </row>
    <row r="84" spans="1:17" hidden="1" outlineLevel="1" x14ac:dyDescent="0.25">
      <c r="A84">
        <v>56</v>
      </c>
      <c r="B84">
        <v>6</v>
      </c>
      <c r="C84">
        <v>51</v>
      </c>
      <c r="D84" t="s">
        <v>77</v>
      </c>
      <c r="E84">
        <v>0</v>
      </c>
      <c r="F84">
        <v>0</v>
      </c>
      <c r="G84" s="1">
        <v>-144781866</v>
      </c>
      <c r="H84" s="1">
        <v>-144781866</v>
      </c>
      <c r="I84" s="1">
        <v>73504612</v>
      </c>
      <c r="J84">
        <v>0</v>
      </c>
      <c r="K84" s="5">
        <v>140204449</v>
      </c>
      <c r="L84">
        <v>0</v>
      </c>
      <c r="M84" s="1">
        <v>213709061</v>
      </c>
      <c r="N84">
        <v>0</v>
      </c>
      <c r="O84" s="20">
        <v>68927195</v>
      </c>
      <c r="P84" s="20">
        <v>68969256</v>
      </c>
      <c r="Q84" s="20">
        <f t="shared" si="4"/>
        <v>-42061</v>
      </c>
    </row>
    <row r="85" spans="1:17" hidden="1" outlineLevel="1" x14ac:dyDescent="0.25">
      <c r="A85">
        <v>57</v>
      </c>
      <c r="B85">
        <v>6</v>
      </c>
      <c r="C85">
        <v>58</v>
      </c>
      <c r="D85" t="s">
        <v>78</v>
      </c>
      <c r="E85">
        <v>0</v>
      </c>
      <c r="F85">
        <v>0</v>
      </c>
      <c r="G85" s="1">
        <v>-146294366</v>
      </c>
      <c r="H85" s="1">
        <v>-146294366</v>
      </c>
      <c r="I85" s="1">
        <v>101076933</v>
      </c>
      <c r="J85">
        <v>0</v>
      </c>
      <c r="K85" s="5">
        <v>240232133</v>
      </c>
      <c r="L85">
        <v>0</v>
      </c>
      <c r="M85" s="1">
        <v>341309066</v>
      </c>
      <c r="N85">
        <v>0</v>
      </c>
      <c r="O85" s="20">
        <v>195014700</v>
      </c>
      <c r="P85" s="20">
        <v>187958106</v>
      </c>
      <c r="Q85" s="20">
        <f t="shared" si="4"/>
        <v>7056594</v>
      </c>
    </row>
    <row r="86" spans="1:17" hidden="1" outlineLevel="1" x14ac:dyDescent="0.25">
      <c r="A86">
        <v>58</v>
      </c>
      <c r="B86">
        <v>6</v>
      </c>
      <c r="C86">
        <v>61</v>
      </c>
      <c r="D86" t="s">
        <v>79</v>
      </c>
      <c r="E86">
        <v>0</v>
      </c>
      <c r="F86">
        <v>0</v>
      </c>
      <c r="G86" s="1">
        <v>-10071466</v>
      </c>
      <c r="H86" s="1">
        <v>-10071466</v>
      </c>
      <c r="I86">
        <v>0</v>
      </c>
      <c r="J86">
        <v>0</v>
      </c>
      <c r="K86" s="5">
        <v>10840773</v>
      </c>
      <c r="L86">
        <v>0</v>
      </c>
      <c r="M86" s="1">
        <v>10840773</v>
      </c>
      <c r="N86">
        <v>0</v>
      </c>
      <c r="O86" s="20">
        <v>769307</v>
      </c>
      <c r="P86" s="20">
        <v>-66</v>
      </c>
      <c r="Q86" s="20">
        <f t="shared" si="4"/>
        <v>769373</v>
      </c>
    </row>
    <row r="87" spans="1:17" hidden="1" outlineLevel="1" x14ac:dyDescent="0.25">
      <c r="A87">
        <v>59</v>
      </c>
      <c r="B87">
        <v>6</v>
      </c>
      <c r="C87">
        <v>62</v>
      </c>
      <c r="D87" t="s">
        <v>80</v>
      </c>
      <c r="E87">
        <v>0</v>
      </c>
      <c r="F87">
        <v>0</v>
      </c>
      <c r="G87" s="1">
        <v>-41943999</v>
      </c>
      <c r="H87" s="1">
        <v>-41943999</v>
      </c>
      <c r="I87">
        <v>0</v>
      </c>
      <c r="J87">
        <v>0</v>
      </c>
      <c r="K87" s="5">
        <v>41789685</v>
      </c>
      <c r="L87">
        <v>0</v>
      </c>
      <c r="M87" s="1">
        <v>41789685</v>
      </c>
      <c r="N87">
        <v>0</v>
      </c>
      <c r="O87" s="20">
        <v>-154314</v>
      </c>
      <c r="P87" s="20">
        <v>-331</v>
      </c>
      <c r="Q87" s="20">
        <f t="shared" si="4"/>
        <v>-153983</v>
      </c>
    </row>
    <row r="88" spans="1:17" hidden="1" outlineLevel="1" x14ac:dyDescent="0.25">
      <c r="A88">
        <v>510</v>
      </c>
      <c r="B88">
        <v>6</v>
      </c>
      <c r="C88">
        <v>81</v>
      </c>
      <c r="D88" t="s">
        <v>81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s="5">
        <v>220026533</v>
      </c>
      <c r="L88">
        <v>0</v>
      </c>
      <c r="M88" s="1">
        <v>220026533</v>
      </c>
      <c r="N88">
        <v>0</v>
      </c>
      <c r="O88" s="20">
        <v>220026533</v>
      </c>
      <c r="P88" s="20">
        <v>216083738</v>
      </c>
      <c r="Q88" s="20">
        <f t="shared" si="4"/>
        <v>3942795</v>
      </c>
    </row>
    <row r="89" spans="1:17" hidden="1" outlineLevel="1" x14ac:dyDescent="0.25">
      <c r="A89">
        <v>511</v>
      </c>
      <c r="B89">
        <v>6</v>
      </c>
      <c r="C89">
        <v>82</v>
      </c>
      <c r="D89" t="s">
        <v>82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5">
        <v>9781541</v>
      </c>
      <c r="L89">
        <v>0</v>
      </c>
      <c r="M89" s="1">
        <v>9781541</v>
      </c>
      <c r="N89">
        <v>0</v>
      </c>
      <c r="O89" s="20">
        <v>9781541</v>
      </c>
      <c r="P89" s="20">
        <v>9546877</v>
      </c>
      <c r="Q89" s="20">
        <f t="shared" si="4"/>
        <v>234664</v>
      </c>
    </row>
    <row r="90" spans="1:17" hidden="1" outlineLevel="1" x14ac:dyDescent="0.25">
      <c r="A90">
        <v>512</v>
      </c>
      <c r="B90">
        <v>6</v>
      </c>
      <c r="C90">
        <v>83</v>
      </c>
      <c r="D90" t="s">
        <v>83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5">
        <v>1641598</v>
      </c>
      <c r="L90">
        <v>0</v>
      </c>
      <c r="M90" s="1">
        <v>1641598</v>
      </c>
      <c r="N90">
        <v>0</v>
      </c>
      <c r="O90" s="20">
        <v>1641598</v>
      </c>
      <c r="P90" s="20">
        <v>1520000</v>
      </c>
      <c r="Q90" s="20">
        <f t="shared" si="4"/>
        <v>121598</v>
      </c>
    </row>
    <row r="91" spans="1:17" hidden="1" outlineLevel="1" x14ac:dyDescent="0.25">
      <c r="A91">
        <v>513</v>
      </c>
      <c r="B91">
        <v>6</v>
      </c>
      <c r="C91">
        <v>84</v>
      </c>
      <c r="D91" t="s">
        <v>84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5">
        <v>4484605</v>
      </c>
      <c r="L91">
        <v>0</v>
      </c>
      <c r="M91" s="1">
        <v>4484605</v>
      </c>
      <c r="N91">
        <v>0</v>
      </c>
      <c r="O91" s="20">
        <v>4484605</v>
      </c>
      <c r="P91" s="20">
        <v>4464025</v>
      </c>
      <c r="Q91" s="20">
        <f t="shared" si="4"/>
        <v>20580</v>
      </c>
    </row>
    <row r="92" spans="1:17" hidden="1" outlineLevel="1" x14ac:dyDescent="0.25">
      <c r="A92">
        <v>514</v>
      </c>
      <c r="B92">
        <v>6</v>
      </c>
      <c r="C92">
        <v>85</v>
      </c>
      <c r="D92" t="s">
        <v>85</v>
      </c>
      <c r="E92">
        <v>0</v>
      </c>
      <c r="F92">
        <v>0</v>
      </c>
      <c r="G92">
        <v>0</v>
      </c>
      <c r="H92">
        <v>0</v>
      </c>
      <c r="I92" s="1">
        <v>182879</v>
      </c>
      <c r="J92">
        <v>0</v>
      </c>
      <c r="K92" s="5">
        <v>6566851</v>
      </c>
      <c r="L92">
        <v>0</v>
      </c>
      <c r="M92" s="1">
        <v>6749730</v>
      </c>
      <c r="N92">
        <v>0</v>
      </c>
      <c r="O92" s="20">
        <v>6749730</v>
      </c>
      <c r="P92" s="20">
        <v>7119108</v>
      </c>
      <c r="Q92" s="20">
        <f t="shared" si="4"/>
        <v>-369378</v>
      </c>
    </row>
    <row r="93" spans="1:17" hidden="1" outlineLevel="1" x14ac:dyDescent="0.25">
      <c r="A93">
        <v>515</v>
      </c>
      <c r="B93">
        <v>6</v>
      </c>
      <c r="C93">
        <v>86</v>
      </c>
      <c r="D93" t="s">
        <v>86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5">
        <v>26391203</v>
      </c>
      <c r="L93">
        <v>0</v>
      </c>
      <c r="M93" s="1">
        <v>26391203</v>
      </c>
      <c r="N93">
        <v>0</v>
      </c>
      <c r="O93" s="20">
        <v>26391203</v>
      </c>
      <c r="P93" s="20">
        <v>26906876</v>
      </c>
      <c r="Q93" s="20">
        <f t="shared" si="4"/>
        <v>-515673</v>
      </c>
    </row>
    <row r="94" spans="1:17" hidden="1" outlineLevel="1" x14ac:dyDescent="0.25">
      <c r="A94">
        <v>516</v>
      </c>
      <c r="B94">
        <v>6</v>
      </c>
      <c r="C94">
        <v>87</v>
      </c>
      <c r="D94" t="s">
        <v>87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5">
        <v>1655327</v>
      </c>
      <c r="L94">
        <v>0</v>
      </c>
      <c r="M94" s="1">
        <v>1655327</v>
      </c>
      <c r="N94">
        <v>0</v>
      </c>
      <c r="O94" s="20">
        <v>1655327</v>
      </c>
      <c r="P94" s="20">
        <v>1606500</v>
      </c>
      <c r="Q94" s="20">
        <f t="shared" si="4"/>
        <v>48827</v>
      </c>
    </row>
    <row r="95" spans="1:17" hidden="1" outlineLevel="1" x14ac:dyDescent="0.25">
      <c r="A95">
        <v>517</v>
      </c>
      <c r="B95">
        <v>6</v>
      </c>
      <c r="C95">
        <v>89</v>
      </c>
      <c r="D95" t="s">
        <v>36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5">
        <v>43247567</v>
      </c>
      <c r="L95">
        <v>0</v>
      </c>
      <c r="M95" s="1">
        <v>43247567</v>
      </c>
      <c r="N95">
        <v>0</v>
      </c>
      <c r="O95" s="20">
        <v>43247567</v>
      </c>
      <c r="P95" s="20">
        <v>31444960</v>
      </c>
      <c r="Q95" s="20">
        <f t="shared" si="4"/>
        <v>11802607</v>
      </c>
    </row>
    <row r="96" spans="1:17" s="2" customFormat="1" collapsed="1" x14ac:dyDescent="0.25">
      <c r="A96" s="2">
        <v>6</v>
      </c>
      <c r="B96" s="2">
        <v>7</v>
      </c>
      <c r="D96" s="2" t="s">
        <v>88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3">
        <v>3284966</v>
      </c>
      <c r="K96" s="13">
        <v>59712982</v>
      </c>
      <c r="L96" s="2">
        <v>0</v>
      </c>
      <c r="M96" s="3">
        <v>62997948</v>
      </c>
      <c r="N96" s="2">
        <v>0</v>
      </c>
      <c r="O96" s="21">
        <v>62997948</v>
      </c>
      <c r="P96" s="21">
        <v>62636000</v>
      </c>
      <c r="Q96" s="21">
        <f>O96-P96</f>
        <v>361948</v>
      </c>
    </row>
    <row r="97" spans="1:17" hidden="1" outlineLevel="1" x14ac:dyDescent="0.25">
      <c r="A97">
        <v>61</v>
      </c>
      <c r="B97">
        <v>7</v>
      </c>
      <c r="C97">
        <v>21</v>
      </c>
      <c r="D97" t="s">
        <v>89</v>
      </c>
      <c r="E97">
        <v>0</v>
      </c>
      <c r="F97">
        <v>0</v>
      </c>
      <c r="G97">
        <v>0</v>
      </c>
      <c r="H97">
        <v>0</v>
      </c>
      <c r="I97">
        <v>0</v>
      </c>
      <c r="J97" s="1">
        <v>3284966</v>
      </c>
      <c r="K97" s="5">
        <v>58044684</v>
      </c>
      <c r="L97">
        <v>0</v>
      </c>
      <c r="M97" s="1">
        <v>61329650</v>
      </c>
      <c r="N97">
        <v>0</v>
      </c>
      <c r="O97" s="20">
        <v>61329650</v>
      </c>
      <c r="P97" s="20">
        <v>60995000</v>
      </c>
      <c r="Q97" s="20">
        <f t="shared" si="4"/>
        <v>334650</v>
      </c>
    </row>
    <row r="98" spans="1:17" hidden="1" outlineLevel="1" x14ac:dyDescent="0.25">
      <c r="A98">
        <v>62</v>
      </c>
      <c r="B98">
        <v>7</v>
      </c>
      <c r="C98">
        <v>41</v>
      </c>
      <c r="D98" t="s">
        <v>90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5">
        <v>286333</v>
      </c>
      <c r="L98">
        <v>0</v>
      </c>
      <c r="M98" s="1">
        <v>286333</v>
      </c>
      <c r="N98">
        <v>0</v>
      </c>
      <c r="O98" s="20">
        <v>286333</v>
      </c>
      <c r="P98" s="20">
        <v>286000</v>
      </c>
      <c r="Q98" s="20">
        <f t="shared" si="4"/>
        <v>333</v>
      </c>
    </row>
    <row r="99" spans="1:17" hidden="1" outlineLevel="1" x14ac:dyDescent="0.25">
      <c r="A99">
        <v>63</v>
      </c>
      <c r="B99">
        <v>7</v>
      </c>
      <c r="C99">
        <v>83</v>
      </c>
      <c r="D99" t="s">
        <v>87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5">
        <v>1381965</v>
      </c>
      <c r="L99">
        <v>0</v>
      </c>
      <c r="M99" s="1">
        <v>1381965</v>
      </c>
      <c r="N99">
        <v>0</v>
      </c>
      <c r="O99" s="20">
        <v>1381965</v>
      </c>
      <c r="P99" s="20">
        <v>1355000</v>
      </c>
      <c r="Q99" s="20">
        <f t="shared" si="4"/>
        <v>26965</v>
      </c>
    </row>
    <row r="100" spans="1:17" s="2" customFormat="1" collapsed="1" x14ac:dyDescent="0.25">
      <c r="A100" s="2">
        <v>7</v>
      </c>
      <c r="B100" s="2">
        <v>8</v>
      </c>
      <c r="D100" s="2" t="s">
        <v>91</v>
      </c>
      <c r="E100" s="2">
        <v>0</v>
      </c>
      <c r="F100" s="2">
        <v>0</v>
      </c>
      <c r="G100" s="3">
        <v>-85507688</v>
      </c>
      <c r="H100" s="3">
        <v>-85507688</v>
      </c>
      <c r="I100" s="3">
        <v>3786907</v>
      </c>
      <c r="J100" s="2">
        <v>0</v>
      </c>
      <c r="K100" s="13">
        <v>113092042</v>
      </c>
      <c r="L100" s="2">
        <v>0</v>
      </c>
      <c r="M100" s="3">
        <v>116878949</v>
      </c>
      <c r="N100" s="2">
        <v>0</v>
      </c>
      <c r="O100" s="21">
        <v>31371261</v>
      </c>
      <c r="P100" s="21">
        <v>17065387</v>
      </c>
      <c r="Q100" s="21">
        <f>O100-P100</f>
        <v>14305874</v>
      </c>
    </row>
    <row r="101" spans="1:17" hidden="1" outlineLevel="1" x14ac:dyDescent="0.25">
      <c r="A101">
        <v>71</v>
      </c>
      <c r="B101">
        <v>8</v>
      </c>
      <c r="C101">
        <v>11</v>
      </c>
      <c r="D101" t="s">
        <v>92</v>
      </c>
      <c r="E101">
        <v>0</v>
      </c>
      <c r="F101">
        <v>0</v>
      </c>
      <c r="G101" s="1">
        <v>-6821750</v>
      </c>
      <c r="H101" s="1">
        <v>-6821750</v>
      </c>
      <c r="I101">
        <v>0</v>
      </c>
      <c r="J101">
        <v>0</v>
      </c>
      <c r="K101" s="5">
        <v>19851279</v>
      </c>
      <c r="L101">
        <v>0</v>
      </c>
      <c r="M101" s="1">
        <v>19851279</v>
      </c>
      <c r="N101">
        <v>0</v>
      </c>
      <c r="O101" s="20">
        <v>13029529</v>
      </c>
      <c r="P101" s="20">
        <v>12009000</v>
      </c>
      <c r="Q101" s="20">
        <f t="shared" si="4"/>
        <v>1020529</v>
      </c>
    </row>
    <row r="102" spans="1:17" hidden="1" outlineLevel="1" x14ac:dyDescent="0.25">
      <c r="A102">
        <v>72</v>
      </c>
      <c r="B102">
        <v>8</v>
      </c>
      <c r="C102">
        <v>21</v>
      </c>
      <c r="D102" t="s">
        <v>93</v>
      </c>
      <c r="E102">
        <v>0</v>
      </c>
      <c r="F102">
        <v>0</v>
      </c>
      <c r="G102" s="1">
        <v>-71284728</v>
      </c>
      <c r="H102" s="1">
        <v>-71284728</v>
      </c>
      <c r="I102">
        <v>0</v>
      </c>
      <c r="J102">
        <v>0</v>
      </c>
      <c r="K102" s="5">
        <v>42116152</v>
      </c>
      <c r="L102">
        <v>0</v>
      </c>
      <c r="M102" s="1">
        <v>42116152</v>
      </c>
      <c r="N102">
        <v>0</v>
      </c>
      <c r="O102" s="20">
        <v>-29168576</v>
      </c>
      <c r="P102" s="20">
        <v>-33519978</v>
      </c>
      <c r="Q102" s="20">
        <f t="shared" si="4"/>
        <v>4351402</v>
      </c>
    </row>
    <row r="103" spans="1:17" hidden="1" outlineLevel="1" x14ac:dyDescent="0.25">
      <c r="A103">
        <v>73</v>
      </c>
      <c r="B103">
        <v>8</v>
      </c>
      <c r="C103">
        <v>23</v>
      </c>
      <c r="D103" t="s">
        <v>94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5">
        <v>45144499</v>
      </c>
      <c r="L103">
        <v>0</v>
      </c>
      <c r="M103" s="1">
        <v>45144499</v>
      </c>
      <c r="N103">
        <v>0</v>
      </c>
      <c r="O103" s="20">
        <v>45144499</v>
      </c>
      <c r="P103" s="20">
        <v>37454508</v>
      </c>
      <c r="Q103" s="20">
        <f t="shared" si="4"/>
        <v>7689991</v>
      </c>
    </row>
    <row r="104" spans="1:17" hidden="1" outlineLevel="1" x14ac:dyDescent="0.25">
      <c r="A104">
        <v>74</v>
      </c>
      <c r="B104">
        <v>8</v>
      </c>
      <c r="C104">
        <v>51</v>
      </c>
      <c r="D104" t="s">
        <v>95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s="5">
        <v>1111913</v>
      </c>
      <c r="L104">
        <v>0</v>
      </c>
      <c r="M104" s="1">
        <v>1111913</v>
      </c>
      <c r="N104">
        <v>0</v>
      </c>
      <c r="O104" s="20">
        <v>1111913</v>
      </c>
      <c r="P104" s="20">
        <v>1220000</v>
      </c>
      <c r="Q104" s="20">
        <f t="shared" si="4"/>
        <v>-108087</v>
      </c>
    </row>
    <row r="105" spans="1:17" hidden="1" outlineLevel="1" x14ac:dyDescent="0.25">
      <c r="A105">
        <v>75</v>
      </c>
      <c r="B105">
        <v>8</v>
      </c>
      <c r="C105">
        <v>57</v>
      </c>
      <c r="D105" t="s">
        <v>96</v>
      </c>
      <c r="E105">
        <v>0</v>
      </c>
      <c r="F105">
        <v>0</v>
      </c>
      <c r="G105" s="1">
        <v>-7401210</v>
      </c>
      <c r="H105" s="1">
        <v>-7401210</v>
      </c>
      <c r="I105" s="1">
        <v>3786907</v>
      </c>
      <c r="J105">
        <v>0</v>
      </c>
      <c r="K105" s="5">
        <v>4868199</v>
      </c>
      <c r="L105">
        <v>0</v>
      </c>
      <c r="M105" s="1">
        <v>8655106</v>
      </c>
      <c r="N105">
        <v>0</v>
      </c>
      <c r="O105" s="20">
        <v>1253896</v>
      </c>
      <c r="P105" s="20">
        <v>-98143</v>
      </c>
      <c r="Q105" s="20">
        <f t="shared" si="4"/>
        <v>1352039</v>
      </c>
    </row>
    <row r="106" spans="1:17" s="2" customFormat="1" collapsed="1" x14ac:dyDescent="0.25">
      <c r="A106" s="2">
        <v>8</v>
      </c>
      <c r="B106" s="2">
        <v>9</v>
      </c>
      <c r="D106" s="2" t="s">
        <v>97</v>
      </c>
      <c r="E106" s="2">
        <v>0</v>
      </c>
      <c r="F106" s="2">
        <v>0</v>
      </c>
      <c r="G106" s="3">
        <v>-48610608</v>
      </c>
      <c r="H106" s="3">
        <v>-48610608</v>
      </c>
      <c r="I106" s="3">
        <v>59534020</v>
      </c>
      <c r="J106" s="2">
        <v>0</v>
      </c>
      <c r="K106" s="13">
        <v>28772151</v>
      </c>
      <c r="L106" s="2">
        <v>0</v>
      </c>
      <c r="M106" s="3">
        <v>88306171</v>
      </c>
      <c r="N106" s="2">
        <v>0</v>
      </c>
      <c r="O106" s="21">
        <v>39695563</v>
      </c>
      <c r="P106" s="21">
        <v>33230233</v>
      </c>
      <c r="Q106" s="21">
        <f>O106-P106</f>
        <v>6465330</v>
      </c>
    </row>
    <row r="107" spans="1:17" hidden="1" outlineLevel="1" x14ac:dyDescent="0.25">
      <c r="A107">
        <v>81</v>
      </c>
      <c r="B107">
        <v>9</v>
      </c>
      <c r="C107">
        <v>2</v>
      </c>
      <c r="D107" t="s">
        <v>98</v>
      </c>
      <c r="E107">
        <v>0</v>
      </c>
      <c r="F107">
        <v>0</v>
      </c>
      <c r="G107" s="1">
        <v>-27620363</v>
      </c>
      <c r="H107" s="1">
        <v>-27620363</v>
      </c>
      <c r="I107" s="1">
        <v>35076281</v>
      </c>
      <c r="J107">
        <v>0</v>
      </c>
      <c r="K107" s="5">
        <v>7585760</v>
      </c>
      <c r="L107">
        <v>0</v>
      </c>
      <c r="M107" s="1">
        <v>42662041</v>
      </c>
      <c r="N107">
        <v>0</v>
      </c>
      <c r="O107" s="20">
        <v>15041678</v>
      </c>
      <c r="P107" s="20">
        <v>12657698</v>
      </c>
      <c r="Q107" s="20">
        <f t="shared" si="4"/>
        <v>2383980</v>
      </c>
    </row>
    <row r="108" spans="1:17" hidden="1" outlineLevel="1" x14ac:dyDescent="0.25">
      <c r="A108">
        <v>82</v>
      </c>
      <c r="B108">
        <v>9</v>
      </c>
      <c r="C108">
        <v>11</v>
      </c>
      <c r="D108" t="s">
        <v>99</v>
      </c>
      <c r="E108">
        <v>0</v>
      </c>
      <c r="F108">
        <v>0</v>
      </c>
      <c r="G108" s="1">
        <v>-1100000</v>
      </c>
      <c r="H108" s="1">
        <v>-1100000</v>
      </c>
      <c r="I108">
        <v>0</v>
      </c>
      <c r="J108">
        <v>0</v>
      </c>
      <c r="K108" s="5">
        <v>1799329</v>
      </c>
      <c r="L108">
        <v>0</v>
      </c>
      <c r="M108" s="1">
        <v>1799329</v>
      </c>
      <c r="N108">
        <v>0</v>
      </c>
      <c r="O108" s="20">
        <v>699329</v>
      </c>
      <c r="P108" s="20">
        <v>1104000</v>
      </c>
      <c r="Q108" s="20">
        <f t="shared" si="4"/>
        <v>-404671</v>
      </c>
    </row>
    <row r="109" spans="1:17" hidden="1" outlineLevel="1" x14ac:dyDescent="0.25">
      <c r="A109">
        <v>83</v>
      </c>
      <c r="B109">
        <v>9</v>
      </c>
      <c r="C109">
        <v>21</v>
      </c>
      <c r="D109" t="s">
        <v>100</v>
      </c>
      <c r="E109">
        <v>0</v>
      </c>
      <c r="F109">
        <v>0</v>
      </c>
      <c r="G109">
        <v>0</v>
      </c>
      <c r="H109">
        <v>0</v>
      </c>
      <c r="I109" s="1">
        <v>3376156</v>
      </c>
      <c r="J109">
        <v>0</v>
      </c>
      <c r="K109" s="5">
        <v>33659</v>
      </c>
      <c r="L109">
        <v>0</v>
      </c>
      <c r="M109" s="1">
        <v>3409815</v>
      </c>
      <c r="N109">
        <v>0</v>
      </c>
      <c r="O109" s="20">
        <v>3409815</v>
      </c>
      <c r="P109" s="20">
        <v>3439995</v>
      </c>
      <c r="Q109" s="20">
        <f t="shared" si="4"/>
        <v>-30180</v>
      </c>
    </row>
    <row r="110" spans="1:17" hidden="1" outlineLevel="1" x14ac:dyDescent="0.25">
      <c r="A110">
        <v>84</v>
      </c>
      <c r="B110">
        <v>9</v>
      </c>
      <c r="C110">
        <v>22</v>
      </c>
      <c r="D110" t="s">
        <v>101</v>
      </c>
      <c r="E110">
        <v>0</v>
      </c>
      <c r="F110">
        <v>0</v>
      </c>
      <c r="G110" s="1">
        <v>-2054817</v>
      </c>
      <c r="H110" s="1">
        <v>-2054817</v>
      </c>
      <c r="I110">
        <v>0</v>
      </c>
      <c r="J110">
        <v>0</v>
      </c>
      <c r="K110" s="5">
        <v>365972</v>
      </c>
      <c r="L110">
        <v>0</v>
      </c>
      <c r="M110" s="1">
        <v>365972</v>
      </c>
      <c r="N110">
        <v>0</v>
      </c>
      <c r="O110" s="20">
        <v>-1688845</v>
      </c>
      <c r="P110" s="20">
        <v>-1800000</v>
      </c>
      <c r="Q110" s="20">
        <f t="shared" si="4"/>
        <v>111155</v>
      </c>
    </row>
    <row r="111" spans="1:17" hidden="1" outlineLevel="1" x14ac:dyDescent="0.25">
      <c r="A111">
        <v>85</v>
      </c>
      <c r="B111">
        <v>9</v>
      </c>
      <c r="C111">
        <v>23</v>
      </c>
      <c r="D111" t="s">
        <v>102</v>
      </c>
      <c r="E111">
        <v>0</v>
      </c>
      <c r="F111">
        <v>0</v>
      </c>
      <c r="G111" s="1">
        <v>-1885111</v>
      </c>
      <c r="H111" s="1">
        <v>-1885111</v>
      </c>
      <c r="I111">
        <v>0</v>
      </c>
      <c r="J111">
        <v>0</v>
      </c>
      <c r="K111" s="5">
        <v>6608217</v>
      </c>
      <c r="L111">
        <v>0</v>
      </c>
      <c r="M111" s="1">
        <v>6608217</v>
      </c>
      <c r="N111">
        <v>0</v>
      </c>
      <c r="O111" s="20">
        <v>4723106</v>
      </c>
      <c r="P111" s="20">
        <v>1380000</v>
      </c>
      <c r="Q111" s="20">
        <f t="shared" si="4"/>
        <v>3343106</v>
      </c>
    </row>
    <row r="112" spans="1:17" hidden="1" outlineLevel="1" x14ac:dyDescent="0.25">
      <c r="A112">
        <v>86</v>
      </c>
      <c r="B112">
        <v>9</v>
      </c>
      <c r="C112">
        <v>24</v>
      </c>
      <c r="D112" t="s">
        <v>103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5">
        <v>1480030</v>
      </c>
      <c r="L112">
        <v>0</v>
      </c>
      <c r="M112" s="1">
        <v>1480030</v>
      </c>
      <c r="N112">
        <v>0</v>
      </c>
      <c r="O112" s="20">
        <v>1480030</v>
      </c>
      <c r="P112" s="20">
        <v>1698800</v>
      </c>
      <c r="Q112" s="20">
        <f t="shared" si="4"/>
        <v>-218770</v>
      </c>
    </row>
    <row r="113" spans="1:17" hidden="1" outlineLevel="1" x14ac:dyDescent="0.25">
      <c r="A113">
        <v>87</v>
      </c>
      <c r="B113">
        <v>9</v>
      </c>
      <c r="C113">
        <v>52</v>
      </c>
      <c r="D113" t="s">
        <v>104</v>
      </c>
      <c r="E113">
        <v>0</v>
      </c>
      <c r="F113">
        <v>0</v>
      </c>
      <c r="G113" s="1">
        <v>-15950317</v>
      </c>
      <c r="H113" s="1">
        <v>-15950317</v>
      </c>
      <c r="I113" s="1">
        <v>21081583</v>
      </c>
      <c r="J113">
        <v>0</v>
      </c>
      <c r="K113" s="5">
        <v>10899184</v>
      </c>
      <c r="L113">
        <v>0</v>
      </c>
      <c r="M113" s="1">
        <v>31980767</v>
      </c>
      <c r="N113">
        <v>0</v>
      </c>
      <c r="O113" s="20">
        <v>16030450</v>
      </c>
      <c r="P113" s="20">
        <v>14749740</v>
      </c>
      <c r="Q113" s="20">
        <f t="shared" si="4"/>
        <v>1280710</v>
      </c>
    </row>
    <row r="114" spans="1:17" s="2" customFormat="1" collapsed="1" x14ac:dyDescent="0.25">
      <c r="A114" s="2">
        <v>9</v>
      </c>
      <c r="B114" s="2">
        <v>10</v>
      </c>
      <c r="D114" s="2" t="s">
        <v>105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3">
        <v>220370022</v>
      </c>
      <c r="L114" s="2">
        <v>0</v>
      </c>
      <c r="M114" s="3">
        <v>220370022</v>
      </c>
      <c r="N114" s="2">
        <v>0</v>
      </c>
      <c r="O114" s="21">
        <v>220370022</v>
      </c>
      <c r="P114" s="21">
        <v>210317876</v>
      </c>
      <c r="Q114" s="21">
        <f>O114-P114</f>
        <v>10052146</v>
      </c>
    </row>
    <row r="115" spans="1:17" hidden="1" outlineLevel="1" x14ac:dyDescent="0.25">
      <c r="A115">
        <v>91</v>
      </c>
      <c r="B115">
        <v>10</v>
      </c>
      <c r="C115">
        <v>3</v>
      </c>
      <c r="D115" t="s">
        <v>106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s="5">
        <v>24374952</v>
      </c>
      <c r="L115">
        <v>0</v>
      </c>
      <c r="M115" s="1">
        <v>24374952</v>
      </c>
      <c r="N115">
        <v>0</v>
      </c>
      <c r="O115" s="20">
        <v>24374952</v>
      </c>
      <c r="P115" s="20">
        <v>23665000</v>
      </c>
      <c r="Q115" s="20">
        <f t="shared" si="4"/>
        <v>709952</v>
      </c>
    </row>
    <row r="116" spans="1:17" hidden="1" outlineLevel="1" x14ac:dyDescent="0.25">
      <c r="A116">
        <v>92</v>
      </c>
      <c r="B116">
        <v>10</v>
      </c>
      <c r="C116">
        <v>31</v>
      </c>
      <c r="D116" t="s">
        <v>107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5">
        <v>36890504</v>
      </c>
      <c r="L116">
        <v>0</v>
      </c>
      <c r="M116" s="1">
        <v>36890504</v>
      </c>
      <c r="N116">
        <v>0</v>
      </c>
      <c r="O116" s="20">
        <v>36890504</v>
      </c>
      <c r="P116" s="20">
        <v>38500000</v>
      </c>
      <c r="Q116" s="20">
        <f t="shared" si="4"/>
        <v>-1609496</v>
      </c>
    </row>
    <row r="117" spans="1:17" hidden="1" outlineLevel="1" x14ac:dyDescent="0.25">
      <c r="A117">
        <v>93</v>
      </c>
      <c r="B117">
        <v>10</v>
      </c>
      <c r="C117">
        <v>41</v>
      </c>
      <c r="D117" t="s">
        <v>108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5">
        <v>874434</v>
      </c>
      <c r="L117">
        <v>0</v>
      </c>
      <c r="M117" s="1">
        <v>874434</v>
      </c>
      <c r="N117">
        <v>0</v>
      </c>
      <c r="O117" s="20">
        <v>874434</v>
      </c>
      <c r="P117" s="20">
        <v>905000</v>
      </c>
      <c r="Q117" s="20">
        <f t="shared" si="4"/>
        <v>-30566</v>
      </c>
    </row>
    <row r="118" spans="1:17" hidden="1" outlineLevel="1" x14ac:dyDescent="0.25">
      <c r="A118">
        <v>94</v>
      </c>
      <c r="B118">
        <v>10</v>
      </c>
      <c r="C118">
        <v>51</v>
      </c>
      <c r="D118" t="s">
        <v>240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5">
        <v>5447990</v>
      </c>
      <c r="L118">
        <v>0</v>
      </c>
      <c r="M118" s="1">
        <v>5447990</v>
      </c>
      <c r="N118">
        <v>0</v>
      </c>
      <c r="O118" s="20">
        <v>5447990</v>
      </c>
      <c r="P118" s="20">
        <v>5210000</v>
      </c>
      <c r="Q118" s="20">
        <f t="shared" si="4"/>
        <v>237990</v>
      </c>
    </row>
    <row r="119" spans="1:17" hidden="1" outlineLevel="1" x14ac:dyDescent="0.25">
      <c r="A119">
        <v>95</v>
      </c>
      <c r="B119">
        <v>10</v>
      </c>
      <c r="C119">
        <v>61</v>
      </c>
      <c r="D119" t="s">
        <v>109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5">
        <v>25581447</v>
      </c>
      <c r="L119">
        <v>0</v>
      </c>
      <c r="M119" s="1">
        <v>25581447</v>
      </c>
      <c r="N119">
        <v>0</v>
      </c>
      <c r="O119" s="20">
        <v>25581447</v>
      </c>
      <c r="P119" s="20">
        <v>9535000</v>
      </c>
      <c r="Q119" s="20">
        <f t="shared" si="4"/>
        <v>16046447</v>
      </c>
    </row>
    <row r="120" spans="1:17" hidden="1" outlineLevel="1" x14ac:dyDescent="0.25">
      <c r="A120">
        <v>96</v>
      </c>
      <c r="B120">
        <v>10</v>
      </c>
      <c r="C120">
        <v>71</v>
      </c>
      <c r="D120" t="s">
        <v>110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s="5">
        <v>124788748</v>
      </c>
      <c r="L120">
        <v>0</v>
      </c>
      <c r="M120" s="1">
        <v>124788748</v>
      </c>
      <c r="N120">
        <v>0</v>
      </c>
      <c r="O120" s="20">
        <v>124788748</v>
      </c>
      <c r="P120" s="20">
        <v>130242876</v>
      </c>
      <c r="Q120" s="20">
        <f t="shared" si="4"/>
        <v>-5454128</v>
      </c>
    </row>
    <row r="121" spans="1:17" hidden="1" outlineLevel="1" x14ac:dyDescent="0.25">
      <c r="A121">
        <v>97</v>
      </c>
      <c r="B121">
        <v>10</v>
      </c>
      <c r="C121">
        <v>72</v>
      </c>
      <c r="D121" t="s">
        <v>111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s="5">
        <v>2411947</v>
      </c>
      <c r="L121">
        <v>0</v>
      </c>
      <c r="M121" s="1">
        <v>2411947</v>
      </c>
      <c r="N121">
        <v>0</v>
      </c>
      <c r="O121" s="20">
        <v>2411947</v>
      </c>
      <c r="P121" s="20">
        <v>2260000</v>
      </c>
      <c r="Q121" s="20">
        <f t="shared" si="4"/>
        <v>151947</v>
      </c>
    </row>
    <row r="122" spans="1:17" s="2" customFormat="1" collapsed="1" x14ac:dyDescent="0.25">
      <c r="A122" s="2">
        <v>10</v>
      </c>
      <c r="B122" s="2">
        <v>11</v>
      </c>
      <c r="D122" s="2" t="s">
        <v>112</v>
      </c>
      <c r="E122" s="2">
        <v>0</v>
      </c>
      <c r="F122" s="2">
        <v>0</v>
      </c>
      <c r="G122" s="3">
        <v>-9060576</v>
      </c>
      <c r="H122" s="3">
        <v>-9060576</v>
      </c>
      <c r="I122" s="3">
        <v>34981710</v>
      </c>
      <c r="J122" s="2">
        <v>0</v>
      </c>
      <c r="K122" s="13">
        <v>62311023</v>
      </c>
      <c r="L122" s="2">
        <v>0</v>
      </c>
      <c r="M122" s="3">
        <v>97292733</v>
      </c>
      <c r="N122" s="2">
        <v>0</v>
      </c>
      <c r="O122" s="21">
        <v>88232157</v>
      </c>
      <c r="P122" s="21">
        <v>81827195</v>
      </c>
      <c r="Q122" s="21">
        <f>O122-P122</f>
        <v>6404962</v>
      </c>
    </row>
    <row r="123" spans="1:17" hidden="1" outlineLevel="1" x14ac:dyDescent="0.25">
      <c r="A123">
        <v>101</v>
      </c>
      <c r="B123">
        <v>11</v>
      </c>
      <c r="C123">
        <v>1</v>
      </c>
      <c r="D123" t="s">
        <v>113</v>
      </c>
      <c r="E123">
        <v>0</v>
      </c>
      <c r="F123">
        <v>0</v>
      </c>
      <c r="G123">
        <v>0</v>
      </c>
      <c r="H123">
        <v>0</v>
      </c>
      <c r="I123" s="1">
        <v>1807894</v>
      </c>
      <c r="J123">
        <v>0</v>
      </c>
      <c r="K123" s="5">
        <v>125943</v>
      </c>
      <c r="L123">
        <v>0</v>
      </c>
      <c r="M123" s="1">
        <v>1933837</v>
      </c>
      <c r="N123">
        <v>0</v>
      </c>
      <c r="O123" s="20">
        <v>1933837</v>
      </c>
      <c r="P123" s="20">
        <v>2450115</v>
      </c>
      <c r="Q123" s="20">
        <f t="shared" si="4"/>
        <v>-516278</v>
      </c>
    </row>
    <row r="124" spans="1:17" hidden="1" outlineLevel="1" x14ac:dyDescent="0.25">
      <c r="A124">
        <v>102</v>
      </c>
      <c r="B124">
        <v>11</v>
      </c>
      <c r="C124">
        <v>2</v>
      </c>
      <c r="D124" t="s">
        <v>114</v>
      </c>
      <c r="E124">
        <v>0</v>
      </c>
      <c r="F124">
        <v>0</v>
      </c>
      <c r="G124" s="1">
        <v>30000</v>
      </c>
      <c r="H124" s="1">
        <v>30000</v>
      </c>
      <c r="I124" s="1">
        <v>18630212</v>
      </c>
      <c r="J124">
        <v>0</v>
      </c>
      <c r="K124" s="5">
        <v>8284849</v>
      </c>
      <c r="L124">
        <v>0</v>
      </c>
      <c r="M124" s="1">
        <v>26915061</v>
      </c>
      <c r="N124">
        <v>0</v>
      </c>
      <c r="O124" s="20">
        <v>26945061</v>
      </c>
      <c r="P124" s="20">
        <v>27981598</v>
      </c>
      <c r="Q124" s="20">
        <f t="shared" si="4"/>
        <v>-1036537</v>
      </c>
    </row>
    <row r="125" spans="1:17" hidden="1" outlineLevel="1" x14ac:dyDescent="0.25">
      <c r="A125">
        <v>103</v>
      </c>
      <c r="B125">
        <v>11</v>
      </c>
      <c r="C125">
        <v>31</v>
      </c>
      <c r="D125" t="s">
        <v>115</v>
      </c>
      <c r="E125">
        <v>0</v>
      </c>
      <c r="F125">
        <v>0</v>
      </c>
      <c r="G125" s="1">
        <v>-8600000</v>
      </c>
      <c r="H125" s="1">
        <v>-8600000</v>
      </c>
      <c r="I125" s="1">
        <v>14543604</v>
      </c>
      <c r="J125">
        <v>0</v>
      </c>
      <c r="K125" s="5">
        <v>5640054</v>
      </c>
      <c r="L125">
        <v>0</v>
      </c>
      <c r="M125" s="1">
        <v>20183658</v>
      </c>
      <c r="N125">
        <v>0</v>
      </c>
      <c r="O125" s="20">
        <v>11583658</v>
      </c>
      <c r="P125" s="20">
        <v>8985482</v>
      </c>
      <c r="Q125" s="20">
        <f t="shared" si="4"/>
        <v>2598176</v>
      </c>
    </row>
    <row r="126" spans="1:17" hidden="1" outlineLevel="1" x14ac:dyDescent="0.25">
      <c r="A126">
        <v>104</v>
      </c>
      <c r="B126">
        <v>11</v>
      </c>
      <c r="C126">
        <v>41</v>
      </c>
      <c r="D126" t="s">
        <v>116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s="5">
        <v>32582922</v>
      </c>
      <c r="L126">
        <v>0</v>
      </c>
      <c r="M126" s="1">
        <v>32582922</v>
      </c>
      <c r="N126">
        <v>0</v>
      </c>
      <c r="O126" s="20">
        <v>32582922</v>
      </c>
      <c r="P126" s="20">
        <v>30570000</v>
      </c>
      <c r="Q126" s="20">
        <f t="shared" si="4"/>
        <v>2012922</v>
      </c>
    </row>
    <row r="127" spans="1:17" hidden="1" outlineLevel="1" x14ac:dyDescent="0.25">
      <c r="A127">
        <v>105</v>
      </c>
      <c r="B127">
        <v>11</v>
      </c>
      <c r="C127">
        <v>43</v>
      </c>
      <c r="D127" t="s">
        <v>117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s="5">
        <v>12033662</v>
      </c>
      <c r="L127">
        <v>0</v>
      </c>
      <c r="M127" s="1">
        <v>12033662</v>
      </c>
      <c r="N127">
        <v>0</v>
      </c>
      <c r="O127" s="20">
        <v>12033662</v>
      </c>
      <c r="P127" s="20">
        <v>8390000</v>
      </c>
      <c r="Q127" s="20">
        <f t="shared" si="4"/>
        <v>3643662</v>
      </c>
    </row>
    <row r="128" spans="1:17" hidden="1" outlineLevel="1" x14ac:dyDescent="0.25">
      <c r="A128">
        <v>106</v>
      </c>
      <c r="B128">
        <v>11</v>
      </c>
      <c r="C128">
        <v>44</v>
      </c>
      <c r="D128" t="s">
        <v>118</v>
      </c>
      <c r="E128">
        <v>0</v>
      </c>
      <c r="F128">
        <v>0</v>
      </c>
      <c r="G128" s="1">
        <v>-185000</v>
      </c>
      <c r="H128" s="1">
        <v>-185000</v>
      </c>
      <c r="I128">
        <v>0</v>
      </c>
      <c r="J128">
        <v>0</v>
      </c>
      <c r="K128" s="5">
        <v>200000</v>
      </c>
      <c r="L128">
        <v>0</v>
      </c>
      <c r="M128" s="1">
        <v>200000</v>
      </c>
      <c r="N128">
        <v>0</v>
      </c>
      <c r="O128" s="20">
        <v>15000</v>
      </c>
      <c r="P128" s="20">
        <v>0</v>
      </c>
      <c r="Q128" s="20">
        <f t="shared" si="4"/>
        <v>15000</v>
      </c>
    </row>
    <row r="129" spans="1:17" hidden="1" outlineLevel="1" x14ac:dyDescent="0.25">
      <c r="A129">
        <v>107</v>
      </c>
      <c r="B129">
        <v>11</v>
      </c>
      <c r="C129">
        <v>61</v>
      </c>
      <c r="D129" t="s">
        <v>119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s="5">
        <v>2500986</v>
      </c>
      <c r="L129">
        <v>0</v>
      </c>
      <c r="M129" s="1">
        <v>2500986</v>
      </c>
      <c r="N129">
        <v>0</v>
      </c>
      <c r="O129" s="20">
        <v>2500986</v>
      </c>
      <c r="P129" s="20">
        <v>2550000</v>
      </c>
      <c r="Q129" s="20">
        <f t="shared" si="4"/>
        <v>-49014</v>
      </c>
    </row>
    <row r="130" spans="1:17" hidden="1" outlineLevel="1" x14ac:dyDescent="0.25">
      <c r="A130">
        <v>108</v>
      </c>
      <c r="B130">
        <v>11</v>
      </c>
      <c r="C130">
        <v>71</v>
      </c>
      <c r="D130" t="s">
        <v>120</v>
      </c>
      <c r="E130">
        <v>0</v>
      </c>
      <c r="F130">
        <v>0</v>
      </c>
      <c r="G130" s="1">
        <v>-305576</v>
      </c>
      <c r="H130" s="1">
        <v>-305576</v>
      </c>
      <c r="I130">
        <v>0</v>
      </c>
      <c r="J130">
        <v>0</v>
      </c>
      <c r="K130" s="5">
        <v>560892</v>
      </c>
      <c r="L130">
        <v>0</v>
      </c>
      <c r="M130" s="1">
        <v>560892</v>
      </c>
      <c r="N130">
        <v>0</v>
      </c>
      <c r="O130" s="20">
        <v>255316</v>
      </c>
      <c r="P130" s="20">
        <v>600000</v>
      </c>
      <c r="Q130" s="20">
        <f t="shared" si="4"/>
        <v>-344684</v>
      </c>
    </row>
    <row r="131" spans="1:17" hidden="1" outlineLevel="1" x14ac:dyDescent="0.25">
      <c r="A131">
        <v>109</v>
      </c>
      <c r="B131">
        <v>11</v>
      </c>
      <c r="C131">
        <v>81</v>
      </c>
      <c r="D131" t="s">
        <v>121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5">
        <v>381715</v>
      </c>
      <c r="L131">
        <v>0</v>
      </c>
      <c r="M131" s="1">
        <v>381715</v>
      </c>
      <c r="N131">
        <v>0</v>
      </c>
      <c r="O131" s="20">
        <v>381715</v>
      </c>
      <c r="P131" s="20">
        <v>300000</v>
      </c>
      <c r="Q131" s="20">
        <f t="shared" si="4"/>
        <v>81715</v>
      </c>
    </row>
    <row r="132" spans="1:17" s="2" customFormat="1" collapsed="1" x14ac:dyDescent="0.25">
      <c r="A132" s="2">
        <v>11</v>
      </c>
      <c r="B132" s="2">
        <v>13</v>
      </c>
      <c r="D132" s="2" t="s">
        <v>122</v>
      </c>
      <c r="E132" s="2">
        <v>0</v>
      </c>
      <c r="F132" s="2">
        <v>0</v>
      </c>
      <c r="G132" s="2">
        <v>0</v>
      </c>
      <c r="H132" s="2">
        <v>0</v>
      </c>
      <c r="I132" s="3">
        <v>1571119</v>
      </c>
      <c r="J132" s="2">
        <v>0</v>
      </c>
      <c r="K132" s="13">
        <v>5531142</v>
      </c>
      <c r="L132" s="2">
        <v>0</v>
      </c>
      <c r="M132" s="3">
        <v>7102261</v>
      </c>
      <c r="N132" s="2">
        <v>0</v>
      </c>
      <c r="O132" s="21">
        <v>7102261</v>
      </c>
      <c r="P132" s="21">
        <v>6832189</v>
      </c>
      <c r="Q132" s="21">
        <f>O132-P132</f>
        <v>270072</v>
      </c>
    </row>
    <row r="133" spans="1:17" hidden="1" outlineLevel="1" x14ac:dyDescent="0.25">
      <c r="A133">
        <v>111</v>
      </c>
      <c r="B133">
        <v>13</v>
      </c>
      <c r="C133">
        <v>1</v>
      </c>
      <c r="D133" t="s">
        <v>123</v>
      </c>
      <c r="E133">
        <v>0</v>
      </c>
      <c r="F133">
        <v>0</v>
      </c>
      <c r="G133">
        <v>0</v>
      </c>
      <c r="H133">
        <v>0</v>
      </c>
      <c r="I133" s="1">
        <v>1571119</v>
      </c>
      <c r="J133">
        <v>0</v>
      </c>
      <c r="K133" s="5">
        <v>4614874</v>
      </c>
      <c r="L133">
        <v>0</v>
      </c>
      <c r="M133" s="1">
        <v>6185993</v>
      </c>
      <c r="N133">
        <v>0</v>
      </c>
      <c r="O133" s="20">
        <v>6185993</v>
      </c>
      <c r="P133" s="20">
        <v>5787069</v>
      </c>
      <c r="Q133" s="20">
        <f t="shared" si="4"/>
        <v>398924</v>
      </c>
    </row>
    <row r="134" spans="1:17" hidden="1" outlineLevel="1" x14ac:dyDescent="0.25">
      <c r="A134">
        <v>112</v>
      </c>
      <c r="B134">
        <v>13</v>
      </c>
      <c r="C134">
        <v>21</v>
      </c>
      <c r="D134" t="s">
        <v>124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5">
        <v>916268</v>
      </c>
      <c r="L134">
        <v>0</v>
      </c>
      <c r="M134" s="1">
        <v>916268</v>
      </c>
      <c r="N134">
        <v>0</v>
      </c>
      <c r="O134" s="20">
        <v>916268</v>
      </c>
      <c r="P134" s="20">
        <v>1045120</v>
      </c>
      <c r="Q134" s="20">
        <f t="shared" si="4"/>
        <v>-128852</v>
      </c>
    </row>
    <row r="135" spans="1:17" s="2" customFormat="1" collapsed="1" x14ac:dyDescent="0.25">
      <c r="A135" s="2">
        <v>12</v>
      </c>
      <c r="B135" s="2">
        <v>21</v>
      </c>
      <c r="D135" s="2" t="s">
        <v>125</v>
      </c>
      <c r="E135" s="2">
        <v>0</v>
      </c>
      <c r="F135" s="2">
        <v>0</v>
      </c>
      <c r="G135" s="3">
        <v>-64294009</v>
      </c>
      <c r="H135" s="3">
        <v>-64294009</v>
      </c>
      <c r="I135" s="3">
        <v>249608172</v>
      </c>
      <c r="J135" s="3">
        <v>111811501</v>
      </c>
      <c r="K135" s="13">
        <v>169638231</v>
      </c>
      <c r="L135" s="2">
        <v>0</v>
      </c>
      <c r="M135" s="3">
        <v>531057904</v>
      </c>
      <c r="N135" s="3">
        <v>4000</v>
      </c>
      <c r="O135" s="21">
        <v>466767895</v>
      </c>
      <c r="P135" s="21">
        <v>417328818</v>
      </c>
      <c r="Q135" s="21">
        <f>O135-P135</f>
        <v>49439077</v>
      </c>
    </row>
    <row r="136" spans="1:17" hidden="1" outlineLevel="1" x14ac:dyDescent="0.25">
      <c r="A136">
        <v>121</v>
      </c>
      <c r="B136">
        <v>21</v>
      </c>
      <c r="C136">
        <v>1</v>
      </c>
      <c r="D136" t="s">
        <v>126</v>
      </c>
      <c r="E136">
        <v>0</v>
      </c>
      <c r="F136">
        <v>0</v>
      </c>
      <c r="G136">
        <v>0</v>
      </c>
      <c r="H136">
        <v>0</v>
      </c>
      <c r="I136" s="1">
        <v>24025410</v>
      </c>
      <c r="J136">
        <v>0</v>
      </c>
      <c r="K136" s="5">
        <v>5060112</v>
      </c>
      <c r="L136">
        <v>0</v>
      </c>
      <c r="M136" s="1">
        <v>29085522</v>
      </c>
      <c r="N136">
        <v>0</v>
      </c>
      <c r="O136" s="20">
        <v>29085522</v>
      </c>
      <c r="P136" s="20">
        <v>26050931</v>
      </c>
      <c r="Q136" s="20">
        <f t="shared" si="4"/>
        <v>3034591</v>
      </c>
    </row>
    <row r="137" spans="1:17" hidden="1" outlineLevel="1" x14ac:dyDescent="0.25">
      <c r="A137">
        <v>122</v>
      </c>
      <c r="B137">
        <v>21</v>
      </c>
      <c r="C137">
        <v>3</v>
      </c>
      <c r="D137" t="s">
        <v>127</v>
      </c>
      <c r="E137">
        <v>0</v>
      </c>
      <c r="F137">
        <v>0</v>
      </c>
      <c r="G137">
        <v>0</v>
      </c>
      <c r="H137">
        <v>0</v>
      </c>
      <c r="I137" s="1">
        <v>13065929</v>
      </c>
      <c r="J137">
        <v>0</v>
      </c>
      <c r="K137" s="5">
        <v>257942</v>
      </c>
      <c r="L137">
        <v>0</v>
      </c>
      <c r="M137" s="1">
        <v>13323871</v>
      </c>
      <c r="N137">
        <v>0</v>
      </c>
      <c r="O137" s="20">
        <v>13323871</v>
      </c>
      <c r="P137" s="20">
        <v>11965152</v>
      </c>
      <c r="Q137" s="20">
        <f t="shared" si="4"/>
        <v>1358719</v>
      </c>
    </row>
    <row r="138" spans="1:17" hidden="1" outlineLevel="1" x14ac:dyDescent="0.25">
      <c r="A138">
        <v>123</v>
      </c>
      <c r="B138">
        <v>21</v>
      </c>
      <c r="C138">
        <v>4</v>
      </c>
      <c r="D138" t="s">
        <v>245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 s="4">
        <v>0</v>
      </c>
      <c r="L138">
        <v>0</v>
      </c>
      <c r="M138">
        <v>0</v>
      </c>
      <c r="N138">
        <v>0</v>
      </c>
      <c r="O138" s="20">
        <v>0</v>
      </c>
      <c r="P138" s="20">
        <v>240000</v>
      </c>
      <c r="Q138" s="20">
        <f t="shared" si="4"/>
        <v>-240000</v>
      </c>
    </row>
    <row r="139" spans="1:17" hidden="1" outlineLevel="1" x14ac:dyDescent="0.25">
      <c r="A139">
        <v>124</v>
      </c>
      <c r="B139">
        <v>21</v>
      </c>
      <c r="C139">
        <v>7</v>
      </c>
      <c r="D139" t="s">
        <v>128</v>
      </c>
      <c r="E139">
        <v>0</v>
      </c>
      <c r="F139">
        <v>0</v>
      </c>
      <c r="G139" s="1">
        <v>-2600000</v>
      </c>
      <c r="H139" s="1">
        <v>-2600000</v>
      </c>
      <c r="I139">
        <v>0</v>
      </c>
      <c r="J139">
        <v>0</v>
      </c>
      <c r="K139" s="5">
        <v>5487797</v>
      </c>
      <c r="L139">
        <v>0</v>
      </c>
      <c r="M139" s="1">
        <v>5487797</v>
      </c>
      <c r="N139">
        <v>0</v>
      </c>
      <c r="O139" s="20">
        <v>2887797</v>
      </c>
      <c r="P139" s="20">
        <v>3050000</v>
      </c>
      <c r="Q139" s="20">
        <f t="shared" si="4"/>
        <v>-162203</v>
      </c>
    </row>
    <row r="140" spans="1:17" hidden="1" outlineLevel="1" x14ac:dyDescent="0.25">
      <c r="A140">
        <v>125</v>
      </c>
      <c r="B140">
        <v>21</v>
      </c>
      <c r="C140">
        <v>11</v>
      </c>
      <c r="D140" t="s">
        <v>129</v>
      </c>
      <c r="E140">
        <v>0</v>
      </c>
      <c r="F140">
        <v>0</v>
      </c>
      <c r="G140">
        <v>0</v>
      </c>
      <c r="H140">
        <v>0</v>
      </c>
      <c r="I140" s="1">
        <v>3681261</v>
      </c>
      <c r="J140">
        <v>0</v>
      </c>
      <c r="K140" s="5">
        <v>1986025</v>
      </c>
      <c r="L140">
        <v>0</v>
      </c>
      <c r="M140" s="1">
        <v>5667286</v>
      </c>
      <c r="N140">
        <v>0</v>
      </c>
      <c r="O140" s="20">
        <v>5667286</v>
      </c>
      <c r="P140" s="20">
        <v>3550000</v>
      </c>
      <c r="Q140" s="20">
        <f t="shared" si="4"/>
        <v>2117286</v>
      </c>
    </row>
    <row r="141" spans="1:17" hidden="1" outlineLevel="1" x14ac:dyDescent="0.25">
      <c r="A141">
        <v>126</v>
      </c>
      <c r="B141">
        <v>21</v>
      </c>
      <c r="C141">
        <v>41</v>
      </c>
      <c r="D141" t="s">
        <v>130</v>
      </c>
      <c r="E141">
        <v>0</v>
      </c>
      <c r="F141">
        <v>0</v>
      </c>
      <c r="G141" s="1">
        <v>-54340997</v>
      </c>
      <c r="H141" s="1">
        <v>-54340997</v>
      </c>
      <c r="I141" s="1">
        <v>93507349</v>
      </c>
      <c r="J141">
        <v>0</v>
      </c>
      <c r="K141" s="5">
        <v>84487446</v>
      </c>
      <c r="L141">
        <v>0</v>
      </c>
      <c r="M141" s="1">
        <v>177994795</v>
      </c>
      <c r="N141" s="1">
        <v>4000</v>
      </c>
      <c r="O141" s="20">
        <v>123657798</v>
      </c>
      <c r="P141" s="20">
        <v>94951081</v>
      </c>
      <c r="Q141" s="20">
        <f t="shared" si="4"/>
        <v>28706717</v>
      </c>
    </row>
    <row r="142" spans="1:17" hidden="1" outlineLevel="1" x14ac:dyDescent="0.25">
      <c r="A142">
        <v>127</v>
      </c>
      <c r="B142">
        <v>21</v>
      </c>
      <c r="C142">
        <v>42</v>
      </c>
      <c r="D142" t="s">
        <v>131</v>
      </c>
      <c r="E142">
        <v>0</v>
      </c>
      <c r="F142">
        <v>0</v>
      </c>
      <c r="G142" s="1">
        <v>-2140000</v>
      </c>
      <c r="H142" s="1">
        <v>-2140000</v>
      </c>
      <c r="I142" s="1">
        <v>39806827</v>
      </c>
      <c r="J142">
        <v>0</v>
      </c>
      <c r="K142" s="5">
        <v>35364001</v>
      </c>
      <c r="L142">
        <v>0</v>
      </c>
      <c r="M142" s="1">
        <v>75170828</v>
      </c>
      <c r="N142">
        <v>0</v>
      </c>
      <c r="O142" s="20">
        <v>73030828</v>
      </c>
      <c r="P142" s="20">
        <v>70692251</v>
      </c>
      <c r="Q142" s="20">
        <f t="shared" si="4"/>
        <v>2338577</v>
      </c>
    </row>
    <row r="143" spans="1:17" hidden="1" outlineLevel="1" x14ac:dyDescent="0.25">
      <c r="A143">
        <v>128</v>
      </c>
      <c r="B143">
        <v>21</v>
      </c>
      <c r="C143">
        <v>43</v>
      </c>
      <c r="D143" t="s">
        <v>132</v>
      </c>
      <c r="E143">
        <v>0</v>
      </c>
      <c r="F143">
        <v>0</v>
      </c>
      <c r="G143" s="1">
        <v>-5213012</v>
      </c>
      <c r="H143" s="1">
        <v>-5213012</v>
      </c>
      <c r="I143" s="1">
        <v>49696051</v>
      </c>
      <c r="J143">
        <v>0</v>
      </c>
      <c r="K143" s="5">
        <v>15340410</v>
      </c>
      <c r="L143">
        <v>0</v>
      </c>
      <c r="M143" s="1">
        <v>65036461</v>
      </c>
      <c r="N143">
        <v>0</v>
      </c>
      <c r="O143" s="20">
        <v>59823449</v>
      </c>
      <c r="P143" s="20">
        <v>52128153</v>
      </c>
      <c r="Q143" s="20">
        <f t="shared" ref="Q143:Q154" si="5">O143-P143</f>
        <v>7695296</v>
      </c>
    </row>
    <row r="144" spans="1:17" hidden="1" outlineLevel="1" x14ac:dyDescent="0.25">
      <c r="A144">
        <v>129</v>
      </c>
      <c r="B144">
        <v>21</v>
      </c>
      <c r="C144">
        <v>51</v>
      </c>
      <c r="D144" t="s">
        <v>133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s="4">
        <v>0</v>
      </c>
      <c r="L144">
        <v>0</v>
      </c>
      <c r="M144">
        <v>0</v>
      </c>
      <c r="N144">
        <v>0</v>
      </c>
      <c r="O144" s="20">
        <v>0</v>
      </c>
      <c r="P144" s="20">
        <v>180000</v>
      </c>
      <c r="Q144" s="20">
        <f t="shared" si="5"/>
        <v>-180000</v>
      </c>
    </row>
    <row r="145" spans="1:17" hidden="1" outlineLevel="1" x14ac:dyDescent="0.25">
      <c r="A145">
        <v>1210</v>
      </c>
      <c r="B145">
        <v>21</v>
      </c>
      <c r="C145">
        <v>52</v>
      </c>
      <c r="D145" t="s">
        <v>134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s="4">
        <v>0</v>
      </c>
      <c r="L145">
        <v>0</v>
      </c>
      <c r="M145">
        <v>0</v>
      </c>
      <c r="N145">
        <v>0</v>
      </c>
      <c r="O145" s="20">
        <v>0</v>
      </c>
      <c r="P145" s="20">
        <v>345000</v>
      </c>
      <c r="Q145" s="20">
        <f t="shared" si="5"/>
        <v>-345000</v>
      </c>
    </row>
    <row r="146" spans="1:17" hidden="1" outlineLevel="1" x14ac:dyDescent="0.25">
      <c r="A146">
        <v>1211</v>
      </c>
      <c r="B146">
        <v>21</v>
      </c>
      <c r="C146">
        <v>53</v>
      </c>
      <c r="D146" t="s">
        <v>135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s="4">
        <v>0</v>
      </c>
      <c r="L146">
        <v>0</v>
      </c>
      <c r="M146">
        <v>0</v>
      </c>
      <c r="N146">
        <v>0</v>
      </c>
      <c r="O146" s="20">
        <v>0</v>
      </c>
      <c r="P146" s="20">
        <v>0</v>
      </c>
      <c r="Q146" s="20">
        <f t="shared" si="5"/>
        <v>0</v>
      </c>
    </row>
    <row r="147" spans="1:17" hidden="1" outlineLevel="1" x14ac:dyDescent="0.25">
      <c r="A147">
        <v>1212</v>
      </c>
      <c r="B147">
        <v>21</v>
      </c>
      <c r="C147">
        <v>61</v>
      </c>
      <c r="D147" t="s">
        <v>136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5">
        <v>1492910</v>
      </c>
      <c r="L147">
        <v>0</v>
      </c>
      <c r="M147" s="1">
        <v>1492910</v>
      </c>
      <c r="N147">
        <v>0</v>
      </c>
      <c r="O147" s="20">
        <v>1492910</v>
      </c>
      <c r="P147" s="20">
        <v>1320000</v>
      </c>
      <c r="Q147" s="20">
        <f t="shared" si="5"/>
        <v>172910</v>
      </c>
    </row>
    <row r="148" spans="1:17" hidden="1" outlineLevel="1" x14ac:dyDescent="0.25">
      <c r="A148">
        <v>1213</v>
      </c>
      <c r="B148">
        <v>21</v>
      </c>
      <c r="C148">
        <v>63</v>
      </c>
      <c r="D148" t="s">
        <v>137</v>
      </c>
      <c r="E148">
        <v>0</v>
      </c>
      <c r="F148">
        <v>0</v>
      </c>
      <c r="G148">
        <v>0</v>
      </c>
      <c r="H148">
        <v>0</v>
      </c>
      <c r="I148">
        <v>0</v>
      </c>
      <c r="J148" s="1">
        <v>111811501</v>
      </c>
      <c r="K148" s="4">
        <v>0</v>
      </c>
      <c r="L148">
        <v>0</v>
      </c>
      <c r="M148" s="1">
        <v>111811501</v>
      </c>
      <c r="N148">
        <v>0</v>
      </c>
      <c r="O148" s="20">
        <v>111811501</v>
      </c>
      <c r="P148" s="20">
        <v>109674000</v>
      </c>
      <c r="Q148" s="20">
        <f t="shared" si="5"/>
        <v>2137501</v>
      </c>
    </row>
    <row r="149" spans="1:17" hidden="1" outlineLevel="1" x14ac:dyDescent="0.25">
      <c r="A149">
        <v>1214</v>
      </c>
      <c r="B149">
        <v>21</v>
      </c>
      <c r="C149">
        <v>64</v>
      </c>
      <c r="D149" t="s">
        <v>246</v>
      </c>
      <c r="E149">
        <v>0</v>
      </c>
      <c r="F149">
        <v>0</v>
      </c>
      <c r="G149">
        <v>0</v>
      </c>
      <c r="H149">
        <v>0</v>
      </c>
      <c r="I149" s="1">
        <v>25769705</v>
      </c>
      <c r="J149">
        <v>0</v>
      </c>
      <c r="K149" s="4">
        <v>0</v>
      </c>
      <c r="L149">
        <v>0</v>
      </c>
      <c r="M149" s="1">
        <v>25769705</v>
      </c>
      <c r="N149">
        <v>0</v>
      </c>
      <c r="O149" s="20">
        <v>25769705</v>
      </c>
      <c r="P149" s="20">
        <v>23598000</v>
      </c>
      <c r="Q149" s="20">
        <f t="shared" si="5"/>
        <v>2171705</v>
      </c>
    </row>
    <row r="150" spans="1:17" hidden="1" outlineLevel="1" x14ac:dyDescent="0.25">
      <c r="A150">
        <v>1215</v>
      </c>
      <c r="B150">
        <v>21</v>
      </c>
      <c r="C150">
        <v>65</v>
      </c>
      <c r="D150" t="s">
        <v>138</v>
      </c>
      <c r="E150">
        <v>0</v>
      </c>
      <c r="F150">
        <v>0</v>
      </c>
      <c r="G150">
        <v>0</v>
      </c>
      <c r="H150">
        <v>0</v>
      </c>
      <c r="I150" s="1">
        <v>55640</v>
      </c>
      <c r="J150">
        <v>0</v>
      </c>
      <c r="K150" s="5">
        <v>15909487</v>
      </c>
      <c r="L150">
        <v>0</v>
      </c>
      <c r="M150" s="1">
        <v>15965127</v>
      </c>
      <c r="N150">
        <v>0</v>
      </c>
      <c r="O150" s="20">
        <v>15965127</v>
      </c>
      <c r="P150" s="20">
        <v>16930000</v>
      </c>
      <c r="Q150" s="20">
        <f t="shared" si="5"/>
        <v>-964873</v>
      </c>
    </row>
    <row r="151" spans="1:17" hidden="1" outlineLevel="1" x14ac:dyDescent="0.25">
      <c r="A151">
        <v>1216</v>
      </c>
      <c r="B151">
        <v>21</v>
      </c>
      <c r="C151">
        <v>71</v>
      </c>
      <c r="D151" t="s">
        <v>139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s="5">
        <v>2078926</v>
      </c>
      <c r="L151">
        <v>0</v>
      </c>
      <c r="M151" s="1">
        <v>2078926</v>
      </c>
      <c r="N151">
        <v>0</v>
      </c>
      <c r="O151" s="20">
        <v>2078926</v>
      </c>
      <c r="P151" s="20">
        <v>2079250</v>
      </c>
      <c r="Q151" s="20">
        <f t="shared" si="5"/>
        <v>-324</v>
      </c>
    </row>
    <row r="152" spans="1:17" hidden="1" outlineLevel="1" x14ac:dyDescent="0.25">
      <c r="A152">
        <v>1217</v>
      </c>
      <c r="B152">
        <v>21</v>
      </c>
      <c r="C152">
        <v>75</v>
      </c>
      <c r="D152" t="s">
        <v>140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 s="5">
        <v>272250</v>
      </c>
      <c r="L152">
        <v>0</v>
      </c>
      <c r="M152" s="1">
        <v>272250</v>
      </c>
      <c r="N152">
        <v>0</v>
      </c>
      <c r="O152" s="20">
        <v>272250</v>
      </c>
      <c r="P152" s="20">
        <v>430000</v>
      </c>
      <c r="Q152" s="20">
        <f t="shared" si="5"/>
        <v>-157750</v>
      </c>
    </row>
    <row r="153" spans="1:17" hidden="1" outlineLevel="1" x14ac:dyDescent="0.25">
      <c r="A153">
        <v>1218</v>
      </c>
      <c r="B153">
        <v>21</v>
      </c>
      <c r="C153">
        <v>81</v>
      </c>
      <c r="D153" t="s">
        <v>36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s="4">
        <v>0</v>
      </c>
      <c r="L153">
        <v>0</v>
      </c>
      <c r="M153">
        <v>0</v>
      </c>
      <c r="N153">
        <v>0</v>
      </c>
      <c r="O153" s="20">
        <v>0</v>
      </c>
      <c r="P153" s="20">
        <v>145000</v>
      </c>
      <c r="Q153" s="20">
        <f t="shared" si="5"/>
        <v>-145000</v>
      </c>
    </row>
    <row r="154" spans="1:17" hidden="1" outlineLevel="1" x14ac:dyDescent="0.25">
      <c r="A154">
        <v>1219</v>
      </c>
      <c r="B154">
        <v>21</v>
      </c>
      <c r="C154">
        <v>82</v>
      </c>
      <c r="D154" t="s">
        <v>141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s="5">
        <v>1900925</v>
      </c>
      <c r="L154">
        <v>0</v>
      </c>
      <c r="M154" s="1">
        <v>1900925</v>
      </c>
      <c r="N154">
        <v>0</v>
      </c>
      <c r="O154" s="20">
        <v>1900925</v>
      </c>
      <c r="P154" s="20">
        <v>0</v>
      </c>
      <c r="Q154" s="20">
        <f t="shared" si="5"/>
        <v>1900925</v>
      </c>
    </row>
    <row r="155" spans="1:17" s="2" customFormat="1" collapsed="1" x14ac:dyDescent="0.25">
      <c r="A155" s="2">
        <v>13</v>
      </c>
      <c r="B155" s="2">
        <v>28</v>
      </c>
      <c r="D155" s="2" t="s">
        <v>142</v>
      </c>
      <c r="E155" s="2">
        <v>0</v>
      </c>
      <c r="F155" s="2">
        <v>0</v>
      </c>
      <c r="G155" s="3">
        <v>-7431202</v>
      </c>
      <c r="H155" s="3">
        <v>-7431202</v>
      </c>
      <c r="I155" s="2">
        <v>0</v>
      </c>
      <c r="J155" s="2">
        <v>0</v>
      </c>
      <c r="K155" s="13">
        <v>468180</v>
      </c>
      <c r="L155" s="2">
        <v>0</v>
      </c>
      <c r="M155" s="3">
        <v>468180</v>
      </c>
      <c r="N155" s="3">
        <v>-303740274</v>
      </c>
      <c r="O155" s="21">
        <v>-310703296</v>
      </c>
      <c r="P155" s="21">
        <v>-360904132</v>
      </c>
      <c r="Q155" s="21">
        <f>O155-P155</f>
        <v>50200836</v>
      </c>
    </row>
    <row r="156" spans="1:17" hidden="1" outlineLevel="1" x14ac:dyDescent="0.25">
      <c r="A156">
        <v>131</v>
      </c>
      <c r="B156">
        <v>28</v>
      </c>
      <c r="C156">
        <v>1</v>
      </c>
      <c r="D156" t="s">
        <v>143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5">
        <v>9959</v>
      </c>
      <c r="L156">
        <v>0</v>
      </c>
      <c r="M156" s="1">
        <v>9959</v>
      </c>
      <c r="N156" s="1">
        <v>-13605736</v>
      </c>
      <c r="O156" s="20">
        <v>-13595777</v>
      </c>
      <c r="P156" s="20">
        <v>-17400000</v>
      </c>
      <c r="Q156" s="20">
        <f t="shared" ref="Q156:Q159" si="6">O156-P156</f>
        <v>3804223</v>
      </c>
    </row>
    <row r="157" spans="1:17" hidden="1" outlineLevel="1" x14ac:dyDescent="0.25">
      <c r="A157">
        <v>132</v>
      </c>
      <c r="B157">
        <v>28</v>
      </c>
      <c r="C157">
        <v>2</v>
      </c>
      <c r="D157" t="s">
        <v>144</v>
      </c>
      <c r="E157">
        <v>0</v>
      </c>
      <c r="F157">
        <v>0</v>
      </c>
      <c r="G157" s="1">
        <v>-7431202</v>
      </c>
      <c r="H157" s="1">
        <v>-7431202</v>
      </c>
      <c r="I157">
        <v>0</v>
      </c>
      <c r="J157">
        <v>0</v>
      </c>
      <c r="K157" s="4">
        <v>0</v>
      </c>
      <c r="L157">
        <v>0</v>
      </c>
      <c r="M157">
        <v>0</v>
      </c>
      <c r="N157" s="1">
        <v>-16165000</v>
      </c>
      <c r="O157" s="20">
        <v>-23596202</v>
      </c>
      <c r="P157" s="20">
        <v>-26665000</v>
      </c>
      <c r="Q157" s="20">
        <f t="shared" si="6"/>
        <v>3068798</v>
      </c>
    </row>
    <row r="158" spans="1:17" hidden="1" outlineLevel="1" x14ac:dyDescent="0.25">
      <c r="A158">
        <v>133</v>
      </c>
      <c r="B158">
        <v>28</v>
      </c>
      <c r="C158">
        <v>3</v>
      </c>
      <c r="D158" t="s">
        <v>145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4">
        <v>0</v>
      </c>
      <c r="L158">
        <v>0</v>
      </c>
      <c r="M158">
        <v>0</v>
      </c>
      <c r="N158" s="1">
        <v>-282515649</v>
      </c>
      <c r="O158" s="20">
        <v>-282515649</v>
      </c>
      <c r="P158" s="20">
        <v>-326499132</v>
      </c>
      <c r="Q158" s="20">
        <f t="shared" si="6"/>
        <v>43983483</v>
      </c>
    </row>
    <row r="159" spans="1:17" hidden="1" outlineLevel="1" x14ac:dyDescent="0.25">
      <c r="A159">
        <v>134</v>
      </c>
      <c r="B159">
        <v>28</v>
      </c>
      <c r="C159">
        <v>11</v>
      </c>
      <c r="D159" t="s">
        <v>146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5">
        <v>458221</v>
      </c>
      <c r="L159">
        <v>0</v>
      </c>
      <c r="M159" s="1">
        <v>458221</v>
      </c>
      <c r="N159" s="1">
        <v>8546111</v>
      </c>
      <c r="O159" s="20">
        <v>9004332</v>
      </c>
      <c r="P159" s="20">
        <v>9660000</v>
      </c>
      <c r="Q159" s="20">
        <f t="shared" si="6"/>
        <v>-655668</v>
      </c>
    </row>
    <row r="160" spans="1:17" s="2" customFormat="1" collapsed="1" x14ac:dyDescent="0.25">
      <c r="A160" s="2">
        <v>14</v>
      </c>
      <c r="B160" s="2">
        <v>31</v>
      </c>
      <c r="D160" s="2" t="s">
        <v>147</v>
      </c>
      <c r="E160" s="2">
        <v>0</v>
      </c>
      <c r="F160" s="2">
        <v>0</v>
      </c>
      <c r="G160" s="3">
        <v>-752221552</v>
      </c>
      <c r="H160" s="3">
        <v>-752221552</v>
      </c>
      <c r="I160" s="3">
        <v>11532325</v>
      </c>
      <c r="J160" s="2">
        <v>0</v>
      </c>
      <c r="K160" s="13">
        <v>253604734</v>
      </c>
      <c r="L160" s="3">
        <v>230674568</v>
      </c>
      <c r="M160" s="3">
        <v>495811627</v>
      </c>
      <c r="N160" s="3">
        <v>552011319</v>
      </c>
      <c r="O160" s="21">
        <v>295601394</v>
      </c>
      <c r="P160" s="21">
        <v>374733305</v>
      </c>
      <c r="Q160" s="21">
        <f>O160-P160</f>
        <v>-79131911</v>
      </c>
    </row>
    <row r="161" spans="1:17" hidden="1" outlineLevel="1" x14ac:dyDescent="0.25">
      <c r="A161">
        <v>141</v>
      </c>
      <c r="B161">
        <v>31</v>
      </c>
      <c r="C161">
        <v>1</v>
      </c>
      <c r="D161" t="s">
        <v>247</v>
      </c>
      <c r="E161">
        <v>0</v>
      </c>
      <c r="F161">
        <v>0</v>
      </c>
      <c r="G161" s="1">
        <v>-2000000</v>
      </c>
      <c r="H161" s="1">
        <v>-2000000</v>
      </c>
      <c r="I161">
        <v>0</v>
      </c>
      <c r="J161">
        <v>0</v>
      </c>
      <c r="K161" s="4">
        <v>0</v>
      </c>
      <c r="L161">
        <v>0</v>
      </c>
      <c r="M161">
        <v>0</v>
      </c>
      <c r="N161">
        <v>0</v>
      </c>
      <c r="O161" s="20">
        <v>-2000000</v>
      </c>
      <c r="P161" s="20">
        <v>0</v>
      </c>
      <c r="Q161" s="20">
        <f t="shared" ref="Q161:Q200" si="7">O161-P161</f>
        <v>-2000000</v>
      </c>
    </row>
    <row r="162" spans="1:17" hidden="1" outlineLevel="1" x14ac:dyDescent="0.25">
      <c r="A162">
        <v>142</v>
      </c>
      <c r="B162">
        <v>31</v>
      </c>
      <c r="C162">
        <v>2</v>
      </c>
      <c r="D162" t="s">
        <v>148</v>
      </c>
      <c r="E162">
        <v>0</v>
      </c>
      <c r="F162">
        <v>0</v>
      </c>
      <c r="G162" s="1">
        <v>-16861529</v>
      </c>
      <c r="H162" s="1">
        <v>-16861529</v>
      </c>
      <c r="I162" s="1">
        <v>11532325</v>
      </c>
      <c r="J162">
        <v>0</v>
      </c>
      <c r="K162" s="5">
        <v>10750556</v>
      </c>
      <c r="L162">
        <v>0</v>
      </c>
      <c r="M162" s="1">
        <v>22282881</v>
      </c>
      <c r="N162">
        <v>0</v>
      </c>
      <c r="O162" s="20">
        <v>5421352</v>
      </c>
      <c r="P162" s="20">
        <v>10014437</v>
      </c>
      <c r="Q162" s="20">
        <f t="shared" si="7"/>
        <v>-4593085</v>
      </c>
    </row>
    <row r="163" spans="1:17" hidden="1" outlineLevel="1" x14ac:dyDescent="0.25">
      <c r="A163">
        <v>143</v>
      </c>
      <c r="B163">
        <v>31</v>
      </c>
      <c r="C163">
        <v>7</v>
      </c>
      <c r="D163" t="s">
        <v>149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s="4">
        <v>0</v>
      </c>
      <c r="L163">
        <v>0</v>
      </c>
      <c r="M163">
        <v>0</v>
      </c>
      <c r="N163">
        <v>0</v>
      </c>
      <c r="O163" s="20">
        <v>0</v>
      </c>
      <c r="P163" s="20">
        <v>0</v>
      </c>
      <c r="Q163" s="20">
        <f t="shared" si="7"/>
        <v>0</v>
      </c>
    </row>
    <row r="164" spans="1:17" hidden="1" outlineLevel="1" x14ac:dyDescent="0.25">
      <c r="A164">
        <v>144</v>
      </c>
      <c r="B164">
        <v>31</v>
      </c>
      <c r="C164">
        <v>9</v>
      </c>
      <c r="D164" t="s">
        <v>150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4">
        <v>0</v>
      </c>
      <c r="L164" s="1">
        <v>23831605</v>
      </c>
      <c r="M164" s="1">
        <v>23831605</v>
      </c>
      <c r="N164">
        <v>0</v>
      </c>
      <c r="O164" s="20">
        <v>23831605</v>
      </c>
      <c r="P164" s="20">
        <v>20841196</v>
      </c>
      <c r="Q164" s="20">
        <f t="shared" si="7"/>
        <v>2990409</v>
      </c>
    </row>
    <row r="165" spans="1:17" hidden="1" outlineLevel="1" x14ac:dyDescent="0.25">
      <c r="A165">
        <v>145</v>
      </c>
      <c r="B165">
        <v>31</v>
      </c>
      <c r="C165">
        <v>11</v>
      </c>
      <c r="D165" t="s">
        <v>47</v>
      </c>
      <c r="E165">
        <v>0</v>
      </c>
      <c r="F165">
        <v>0</v>
      </c>
      <c r="G165" s="1">
        <v>-115086387</v>
      </c>
      <c r="H165" s="1">
        <v>-115086387</v>
      </c>
      <c r="I165">
        <v>0</v>
      </c>
      <c r="J165">
        <v>0</v>
      </c>
      <c r="K165" s="5">
        <v>41826074</v>
      </c>
      <c r="L165" s="1">
        <v>18317467</v>
      </c>
      <c r="M165" s="1">
        <v>60143541</v>
      </c>
      <c r="N165">
        <v>0</v>
      </c>
      <c r="O165" s="20">
        <v>-54942846</v>
      </c>
      <c r="P165" s="20">
        <v>-61153275</v>
      </c>
      <c r="Q165" s="20">
        <f t="shared" si="7"/>
        <v>6210429</v>
      </c>
    </row>
    <row r="166" spans="1:17" hidden="1" outlineLevel="1" x14ac:dyDescent="0.25">
      <c r="A166">
        <v>146</v>
      </c>
      <c r="B166">
        <v>31</v>
      </c>
      <c r="C166">
        <v>13</v>
      </c>
      <c r="D166" t="s">
        <v>49</v>
      </c>
      <c r="E166">
        <v>0</v>
      </c>
      <c r="F166">
        <v>0</v>
      </c>
      <c r="G166" s="1">
        <v>-154213944</v>
      </c>
      <c r="H166" s="1">
        <v>-154213944</v>
      </c>
      <c r="I166">
        <v>0</v>
      </c>
      <c r="J166">
        <v>0</v>
      </c>
      <c r="K166" s="5">
        <v>38760031</v>
      </c>
      <c r="L166" s="1">
        <v>32792882</v>
      </c>
      <c r="M166" s="1">
        <v>71552913</v>
      </c>
      <c r="N166">
        <v>0</v>
      </c>
      <c r="O166" s="20">
        <v>-82661031</v>
      </c>
      <c r="P166" s="20">
        <v>-85730604</v>
      </c>
      <c r="Q166" s="20">
        <f t="shared" si="7"/>
        <v>3069573</v>
      </c>
    </row>
    <row r="167" spans="1:17" hidden="1" outlineLevel="1" x14ac:dyDescent="0.25">
      <c r="A167">
        <v>147</v>
      </c>
      <c r="B167">
        <v>31</v>
      </c>
      <c r="C167">
        <v>14</v>
      </c>
      <c r="D167" t="s">
        <v>151</v>
      </c>
      <c r="E167">
        <v>0</v>
      </c>
      <c r="F167">
        <v>0</v>
      </c>
      <c r="G167" s="1">
        <v>-2319240</v>
      </c>
      <c r="H167" s="1">
        <v>-2319240</v>
      </c>
      <c r="I167">
        <v>0</v>
      </c>
      <c r="J167">
        <v>0</v>
      </c>
      <c r="K167" s="5">
        <v>188083</v>
      </c>
      <c r="L167">
        <v>0</v>
      </c>
      <c r="M167" s="1">
        <v>188083</v>
      </c>
      <c r="N167">
        <v>0</v>
      </c>
      <c r="O167" s="20">
        <v>-2131157</v>
      </c>
      <c r="P167" s="20">
        <v>-671790</v>
      </c>
      <c r="Q167" s="20">
        <f t="shared" si="7"/>
        <v>-1459367</v>
      </c>
    </row>
    <row r="168" spans="1:17" hidden="1" outlineLevel="1" x14ac:dyDescent="0.25">
      <c r="A168">
        <v>148</v>
      </c>
      <c r="B168">
        <v>31</v>
      </c>
      <c r="C168">
        <v>16</v>
      </c>
      <c r="D168" t="s">
        <v>152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s="5">
        <v>6254206</v>
      </c>
      <c r="L168" s="1">
        <v>8491176</v>
      </c>
      <c r="M168" s="1">
        <v>14745382</v>
      </c>
      <c r="N168">
        <v>0</v>
      </c>
      <c r="O168" s="20">
        <v>14745382</v>
      </c>
      <c r="P168" s="20">
        <v>8807876</v>
      </c>
      <c r="Q168" s="20">
        <f t="shared" si="7"/>
        <v>5937506</v>
      </c>
    </row>
    <row r="169" spans="1:17" hidden="1" outlineLevel="1" x14ac:dyDescent="0.25">
      <c r="A169">
        <v>149</v>
      </c>
      <c r="B169">
        <v>31</v>
      </c>
      <c r="C169">
        <v>17</v>
      </c>
      <c r="D169" t="s">
        <v>153</v>
      </c>
      <c r="E169">
        <v>0</v>
      </c>
      <c r="F169">
        <v>0</v>
      </c>
      <c r="G169" s="1">
        <v>-7070568</v>
      </c>
      <c r="H169" s="1">
        <v>-7070568</v>
      </c>
      <c r="I169">
        <v>0</v>
      </c>
      <c r="J169">
        <v>0</v>
      </c>
      <c r="K169" s="5">
        <v>369257</v>
      </c>
      <c r="L169" s="1">
        <v>9305030</v>
      </c>
      <c r="M169" s="1">
        <v>9674287</v>
      </c>
      <c r="N169">
        <v>0</v>
      </c>
      <c r="O169" s="20">
        <v>2603719</v>
      </c>
      <c r="P169" s="20">
        <v>5389964</v>
      </c>
      <c r="Q169" s="20">
        <f t="shared" si="7"/>
        <v>-2786245</v>
      </c>
    </row>
    <row r="170" spans="1:17" hidden="1" outlineLevel="1" x14ac:dyDescent="0.25">
      <c r="A170">
        <v>1410</v>
      </c>
      <c r="B170">
        <v>31</v>
      </c>
      <c r="C170">
        <v>18</v>
      </c>
      <c r="D170" t="s">
        <v>54</v>
      </c>
      <c r="E170">
        <v>0</v>
      </c>
      <c r="F170">
        <v>0</v>
      </c>
      <c r="G170" s="1">
        <v>-15993132</v>
      </c>
      <c r="H170" s="1">
        <v>-15993132</v>
      </c>
      <c r="I170">
        <v>0</v>
      </c>
      <c r="J170">
        <v>0</v>
      </c>
      <c r="K170" s="4">
        <v>0</v>
      </c>
      <c r="L170" s="1">
        <v>3613939</v>
      </c>
      <c r="M170" s="1">
        <v>3613939</v>
      </c>
      <c r="N170">
        <v>0</v>
      </c>
      <c r="O170" s="20">
        <v>-12379193</v>
      </c>
      <c r="P170" s="20">
        <v>-12379193</v>
      </c>
      <c r="Q170" s="20">
        <f t="shared" si="7"/>
        <v>0</v>
      </c>
    </row>
    <row r="171" spans="1:17" hidden="1" outlineLevel="1" x14ac:dyDescent="0.25">
      <c r="A171">
        <v>1411</v>
      </c>
      <c r="B171">
        <v>31</v>
      </c>
      <c r="C171">
        <v>19</v>
      </c>
      <c r="D171" t="s">
        <v>154</v>
      </c>
      <c r="E171">
        <v>0</v>
      </c>
      <c r="F171">
        <v>0</v>
      </c>
      <c r="G171" s="1">
        <v>-74551176</v>
      </c>
      <c r="H171" s="1">
        <v>-74551176</v>
      </c>
      <c r="I171">
        <v>0</v>
      </c>
      <c r="J171">
        <v>0</v>
      </c>
      <c r="K171" s="5">
        <v>14979119</v>
      </c>
      <c r="L171" s="1">
        <v>25310947</v>
      </c>
      <c r="M171" s="1">
        <v>40290066</v>
      </c>
      <c r="N171">
        <v>0</v>
      </c>
      <c r="O171" s="20">
        <v>-34261110</v>
      </c>
      <c r="P171" s="20">
        <v>-32699475</v>
      </c>
      <c r="Q171" s="20">
        <f t="shared" si="7"/>
        <v>-1561635</v>
      </c>
    </row>
    <row r="172" spans="1:17" hidden="1" outlineLevel="1" x14ac:dyDescent="0.25">
      <c r="A172">
        <v>1412</v>
      </c>
      <c r="B172">
        <v>31</v>
      </c>
      <c r="C172">
        <v>20</v>
      </c>
      <c r="D172" t="s">
        <v>244</v>
      </c>
      <c r="E172">
        <v>0</v>
      </c>
      <c r="F172">
        <v>0</v>
      </c>
      <c r="G172" s="1">
        <v>-15000000</v>
      </c>
      <c r="H172" s="1">
        <v>-15000000</v>
      </c>
      <c r="I172">
        <v>0</v>
      </c>
      <c r="J172">
        <v>0</v>
      </c>
      <c r="K172" s="4">
        <v>0</v>
      </c>
      <c r="L172" s="1">
        <v>13041530</v>
      </c>
      <c r="M172" s="1">
        <v>13041530</v>
      </c>
      <c r="N172">
        <v>0</v>
      </c>
      <c r="O172" s="20">
        <v>-1958470</v>
      </c>
      <c r="P172" s="20">
        <v>0</v>
      </c>
      <c r="Q172" s="20">
        <f t="shared" si="7"/>
        <v>-1958470</v>
      </c>
    </row>
    <row r="173" spans="1:17" hidden="1" outlineLevel="1" x14ac:dyDescent="0.25">
      <c r="A173">
        <v>1413</v>
      </c>
      <c r="B173">
        <v>31</v>
      </c>
      <c r="C173">
        <v>21</v>
      </c>
      <c r="D173" t="s">
        <v>155</v>
      </c>
      <c r="E173">
        <v>0</v>
      </c>
      <c r="F173">
        <v>0</v>
      </c>
      <c r="G173" s="1">
        <v>-101669061</v>
      </c>
      <c r="H173" s="1">
        <v>-101669061</v>
      </c>
      <c r="I173">
        <v>0</v>
      </c>
      <c r="J173">
        <v>0</v>
      </c>
      <c r="K173" s="5">
        <v>35976876</v>
      </c>
      <c r="L173" s="1">
        <v>20743623</v>
      </c>
      <c r="M173" s="1">
        <v>56720499</v>
      </c>
      <c r="N173">
        <v>0</v>
      </c>
      <c r="O173" s="20">
        <v>-44948562</v>
      </c>
      <c r="P173" s="20">
        <v>-43893966</v>
      </c>
      <c r="Q173" s="20">
        <f t="shared" si="7"/>
        <v>-1054596</v>
      </c>
    </row>
    <row r="174" spans="1:17" hidden="1" outlineLevel="1" x14ac:dyDescent="0.25">
      <c r="A174">
        <v>1414</v>
      </c>
      <c r="B174">
        <v>31</v>
      </c>
      <c r="C174">
        <v>22</v>
      </c>
      <c r="D174" t="s">
        <v>156</v>
      </c>
      <c r="E174">
        <v>0</v>
      </c>
      <c r="F174">
        <v>0</v>
      </c>
      <c r="G174" s="1">
        <v>-24415668</v>
      </c>
      <c r="H174" s="1">
        <v>-24415668</v>
      </c>
      <c r="I174">
        <v>0</v>
      </c>
      <c r="J174">
        <v>0</v>
      </c>
      <c r="K174" s="5">
        <v>18445</v>
      </c>
      <c r="L174" s="1">
        <v>7002227</v>
      </c>
      <c r="M174" s="1">
        <v>7020672</v>
      </c>
      <c r="N174">
        <v>0</v>
      </c>
      <c r="O174" s="20">
        <v>-17394996</v>
      </c>
      <c r="P174" s="20">
        <v>-16078435</v>
      </c>
      <c r="Q174" s="20">
        <f t="shared" si="7"/>
        <v>-1316561</v>
      </c>
    </row>
    <row r="175" spans="1:17" hidden="1" outlineLevel="1" x14ac:dyDescent="0.25">
      <c r="A175">
        <v>1415</v>
      </c>
      <c r="B175">
        <v>31</v>
      </c>
      <c r="C175">
        <v>25</v>
      </c>
      <c r="D175" t="s">
        <v>157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s="4">
        <v>0</v>
      </c>
      <c r="L175">
        <v>0</v>
      </c>
      <c r="M175">
        <v>0</v>
      </c>
      <c r="N175">
        <v>0</v>
      </c>
      <c r="O175" s="20">
        <v>0</v>
      </c>
      <c r="P175" s="20">
        <v>0</v>
      </c>
      <c r="Q175" s="20">
        <f t="shared" si="7"/>
        <v>0</v>
      </c>
    </row>
    <row r="176" spans="1:17" hidden="1" outlineLevel="1" x14ac:dyDescent="0.25">
      <c r="A176">
        <v>1416</v>
      </c>
      <c r="B176">
        <v>31</v>
      </c>
      <c r="C176">
        <v>31</v>
      </c>
      <c r="D176" t="s">
        <v>158</v>
      </c>
      <c r="E176">
        <v>0</v>
      </c>
      <c r="F176">
        <v>0</v>
      </c>
      <c r="G176" s="1">
        <v>-630432</v>
      </c>
      <c r="H176" s="1">
        <v>-630432</v>
      </c>
      <c r="I176">
        <v>0</v>
      </c>
      <c r="J176">
        <v>0</v>
      </c>
      <c r="K176" s="5">
        <v>1516159</v>
      </c>
      <c r="L176" s="1">
        <v>112520</v>
      </c>
      <c r="M176" s="1">
        <v>1628679</v>
      </c>
      <c r="N176">
        <v>0</v>
      </c>
      <c r="O176" s="20">
        <v>998247</v>
      </c>
      <c r="P176" s="20">
        <v>593823</v>
      </c>
      <c r="Q176" s="20">
        <f t="shared" si="7"/>
        <v>404424</v>
      </c>
    </row>
    <row r="177" spans="1:17" hidden="1" outlineLevel="1" x14ac:dyDescent="0.25">
      <c r="A177">
        <v>1417</v>
      </c>
      <c r="B177">
        <v>31</v>
      </c>
      <c r="C177">
        <v>32</v>
      </c>
      <c r="D177" t="s">
        <v>40</v>
      </c>
      <c r="E177">
        <v>0</v>
      </c>
      <c r="F177">
        <v>0</v>
      </c>
      <c r="G177" s="1">
        <v>-13814628</v>
      </c>
      <c r="H177" s="1">
        <v>-13814628</v>
      </c>
      <c r="I177">
        <v>0</v>
      </c>
      <c r="J177">
        <v>0</v>
      </c>
      <c r="K177" s="5">
        <v>14852587</v>
      </c>
      <c r="L177" s="1">
        <v>2400859</v>
      </c>
      <c r="M177" s="1">
        <v>17253446</v>
      </c>
      <c r="N177">
        <v>0</v>
      </c>
      <c r="O177" s="20">
        <v>3438818</v>
      </c>
      <c r="P177" s="20">
        <v>-6050259</v>
      </c>
      <c r="Q177" s="20">
        <f t="shared" si="7"/>
        <v>9489077</v>
      </c>
    </row>
    <row r="178" spans="1:17" hidden="1" outlineLevel="1" x14ac:dyDescent="0.25">
      <c r="A178">
        <v>1418</v>
      </c>
      <c r="B178">
        <v>31</v>
      </c>
      <c r="C178">
        <v>33</v>
      </c>
      <c r="D178" t="s">
        <v>41</v>
      </c>
      <c r="E178">
        <v>0</v>
      </c>
      <c r="F178">
        <v>0</v>
      </c>
      <c r="G178" s="1">
        <v>-16375056</v>
      </c>
      <c r="H178" s="1">
        <v>-16375056</v>
      </c>
      <c r="I178">
        <v>0</v>
      </c>
      <c r="J178">
        <v>0</v>
      </c>
      <c r="K178" s="5">
        <v>5804598</v>
      </c>
      <c r="L178" s="1">
        <v>2831765</v>
      </c>
      <c r="M178" s="1">
        <v>8636363</v>
      </c>
      <c r="N178">
        <v>0</v>
      </c>
      <c r="O178" s="20">
        <v>-7738693</v>
      </c>
      <c r="P178" s="20">
        <v>-8935677</v>
      </c>
      <c r="Q178" s="20">
        <f t="shared" si="7"/>
        <v>1196984</v>
      </c>
    </row>
    <row r="179" spans="1:17" hidden="1" outlineLevel="1" x14ac:dyDescent="0.25">
      <c r="A179">
        <v>1419</v>
      </c>
      <c r="B179">
        <v>31</v>
      </c>
      <c r="C179">
        <v>34</v>
      </c>
      <c r="D179" t="s">
        <v>159</v>
      </c>
      <c r="E179">
        <v>0</v>
      </c>
      <c r="F179">
        <v>0</v>
      </c>
      <c r="G179" s="1">
        <v>-20758560</v>
      </c>
      <c r="H179" s="1">
        <v>-20758560</v>
      </c>
      <c r="I179">
        <v>0</v>
      </c>
      <c r="J179">
        <v>0</v>
      </c>
      <c r="K179" s="5">
        <v>4758496</v>
      </c>
      <c r="L179" s="1">
        <v>3836908</v>
      </c>
      <c r="M179" s="1">
        <v>8595404</v>
      </c>
      <c r="N179">
        <v>0</v>
      </c>
      <c r="O179" s="20">
        <v>-12163156</v>
      </c>
      <c r="P179" s="20">
        <v>-11609690</v>
      </c>
      <c r="Q179" s="20">
        <f t="shared" si="7"/>
        <v>-553466</v>
      </c>
    </row>
    <row r="180" spans="1:17" hidden="1" outlineLevel="1" x14ac:dyDescent="0.25">
      <c r="A180">
        <v>1420</v>
      </c>
      <c r="B180">
        <v>31</v>
      </c>
      <c r="C180">
        <v>35</v>
      </c>
      <c r="D180" t="s">
        <v>62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 s="4">
        <v>0</v>
      </c>
      <c r="L180">
        <v>0</v>
      </c>
      <c r="M180">
        <v>0</v>
      </c>
      <c r="N180">
        <v>0</v>
      </c>
      <c r="O180" s="20">
        <v>0</v>
      </c>
      <c r="P180" s="20">
        <v>0</v>
      </c>
      <c r="Q180" s="20">
        <f t="shared" si="7"/>
        <v>0</v>
      </c>
    </row>
    <row r="181" spans="1:17" hidden="1" outlineLevel="1" x14ac:dyDescent="0.25">
      <c r="A181">
        <v>1421</v>
      </c>
      <c r="B181">
        <v>31</v>
      </c>
      <c r="C181">
        <v>36</v>
      </c>
      <c r="D181" t="s">
        <v>43</v>
      </c>
      <c r="E181">
        <v>0</v>
      </c>
      <c r="F181">
        <v>0</v>
      </c>
      <c r="G181" s="1">
        <v>-27476112</v>
      </c>
      <c r="H181" s="1">
        <v>-27476112</v>
      </c>
      <c r="I181">
        <v>0</v>
      </c>
      <c r="J181">
        <v>0</v>
      </c>
      <c r="K181" s="5">
        <v>6829056</v>
      </c>
      <c r="L181" s="1">
        <v>5128402</v>
      </c>
      <c r="M181" s="1">
        <v>11957458</v>
      </c>
      <c r="N181">
        <v>0</v>
      </c>
      <c r="O181" s="20">
        <v>-15518654</v>
      </c>
      <c r="P181" s="20">
        <v>-15723088</v>
      </c>
      <c r="Q181" s="20">
        <f t="shared" si="7"/>
        <v>204434</v>
      </c>
    </row>
    <row r="182" spans="1:17" hidden="1" outlineLevel="1" x14ac:dyDescent="0.25">
      <c r="A182">
        <v>1422</v>
      </c>
      <c r="B182">
        <v>31</v>
      </c>
      <c r="C182">
        <v>37</v>
      </c>
      <c r="D182" t="s">
        <v>253</v>
      </c>
      <c r="E182">
        <v>0</v>
      </c>
      <c r="F182">
        <v>0</v>
      </c>
      <c r="G182" s="1">
        <v>-5510004</v>
      </c>
      <c r="H182" s="1">
        <v>-5510004</v>
      </c>
      <c r="I182">
        <v>0</v>
      </c>
      <c r="J182">
        <v>0</v>
      </c>
      <c r="K182" s="5">
        <v>3978470</v>
      </c>
      <c r="L182" s="1">
        <v>4358448</v>
      </c>
      <c r="M182" s="1">
        <v>8336918</v>
      </c>
      <c r="N182">
        <v>0</v>
      </c>
      <c r="O182" s="20">
        <v>2826914</v>
      </c>
      <c r="P182" s="20">
        <v>160496</v>
      </c>
      <c r="Q182" s="20">
        <f t="shared" si="7"/>
        <v>2666418</v>
      </c>
    </row>
    <row r="183" spans="1:17" hidden="1" outlineLevel="1" x14ac:dyDescent="0.25">
      <c r="A183">
        <v>1423</v>
      </c>
      <c r="B183">
        <v>31</v>
      </c>
      <c r="C183">
        <v>51</v>
      </c>
      <c r="D183" t="s">
        <v>160</v>
      </c>
      <c r="E183">
        <v>0</v>
      </c>
      <c r="F183">
        <v>0</v>
      </c>
      <c r="G183" s="1">
        <v>-9555276</v>
      </c>
      <c r="H183" s="1">
        <v>-9555276</v>
      </c>
      <c r="I183">
        <v>0</v>
      </c>
      <c r="J183">
        <v>0</v>
      </c>
      <c r="K183" s="5">
        <v>3752267</v>
      </c>
      <c r="L183" s="1">
        <v>1341187</v>
      </c>
      <c r="M183" s="1">
        <v>5093454</v>
      </c>
      <c r="N183">
        <v>0</v>
      </c>
      <c r="O183" s="20">
        <v>-4461822</v>
      </c>
      <c r="P183" s="20">
        <v>-4959504</v>
      </c>
      <c r="Q183" s="20">
        <f t="shared" si="7"/>
        <v>497682</v>
      </c>
    </row>
    <row r="184" spans="1:17" hidden="1" outlineLevel="1" x14ac:dyDescent="0.25">
      <c r="A184">
        <v>1424</v>
      </c>
      <c r="B184">
        <v>31</v>
      </c>
      <c r="C184">
        <v>52</v>
      </c>
      <c r="D184" t="s">
        <v>161</v>
      </c>
      <c r="E184">
        <v>0</v>
      </c>
      <c r="F184">
        <v>0</v>
      </c>
      <c r="G184" s="1">
        <v>-8263680</v>
      </c>
      <c r="H184" s="1">
        <v>-8263680</v>
      </c>
      <c r="I184">
        <v>0</v>
      </c>
      <c r="J184">
        <v>0</v>
      </c>
      <c r="K184" s="5">
        <v>3211935</v>
      </c>
      <c r="L184" s="1">
        <v>1347955</v>
      </c>
      <c r="M184" s="1">
        <v>4559890</v>
      </c>
      <c r="N184">
        <v>0</v>
      </c>
      <c r="O184" s="20">
        <v>-3703790</v>
      </c>
      <c r="P184" s="20">
        <v>-3084628</v>
      </c>
      <c r="Q184" s="20">
        <f t="shared" si="7"/>
        <v>-619162</v>
      </c>
    </row>
    <row r="185" spans="1:17" hidden="1" outlineLevel="1" x14ac:dyDescent="0.25">
      <c r="A185">
        <v>1425</v>
      </c>
      <c r="B185">
        <v>31</v>
      </c>
      <c r="C185">
        <v>53</v>
      </c>
      <c r="D185" t="s">
        <v>162</v>
      </c>
      <c r="E185">
        <v>0</v>
      </c>
      <c r="F185">
        <v>0</v>
      </c>
      <c r="G185" s="1">
        <v>-16113657</v>
      </c>
      <c r="H185" s="1">
        <v>-16113657</v>
      </c>
      <c r="I185">
        <v>0</v>
      </c>
      <c r="J185">
        <v>0</v>
      </c>
      <c r="K185" s="5">
        <v>23607457</v>
      </c>
      <c r="L185" s="1">
        <v>4374101</v>
      </c>
      <c r="M185" s="1">
        <v>27981558</v>
      </c>
      <c r="N185">
        <v>0</v>
      </c>
      <c r="O185" s="20">
        <v>11867901</v>
      </c>
      <c r="P185" s="20">
        <v>13174063</v>
      </c>
      <c r="Q185" s="20">
        <f t="shared" si="7"/>
        <v>-1306162</v>
      </c>
    </row>
    <row r="186" spans="1:17" hidden="1" outlineLevel="1" x14ac:dyDescent="0.25">
      <c r="A186">
        <v>1426</v>
      </c>
      <c r="B186">
        <v>31</v>
      </c>
      <c r="C186">
        <v>54</v>
      </c>
      <c r="D186" t="s">
        <v>163</v>
      </c>
      <c r="E186">
        <v>0</v>
      </c>
      <c r="F186">
        <v>0</v>
      </c>
      <c r="G186" s="1">
        <v>-4386288</v>
      </c>
      <c r="H186" s="1">
        <v>-4386288</v>
      </c>
      <c r="I186">
        <v>0</v>
      </c>
      <c r="J186">
        <v>0</v>
      </c>
      <c r="K186" s="5">
        <v>728657</v>
      </c>
      <c r="L186">
        <v>0</v>
      </c>
      <c r="M186" s="1">
        <v>728657</v>
      </c>
      <c r="N186">
        <v>0</v>
      </c>
      <c r="O186" s="20">
        <v>-3657631</v>
      </c>
      <c r="P186" s="20">
        <v>-2357305</v>
      </c>
      <c r="Q186" s="20">
        <f t="shared" si="7"/>
        <v>-1300326</v>
      </c>
    </row>
    <row r="187" spans="1:17" hidden="1" outlineLevel="1" x14ac:dyDescent="0.25">
      <c r="A187">
        <v>1427</v>
      </c>
      <c r="B187">
        <v>31</v>
      </c>
      <c r="C187">
        <v>55</v>
      </c>
      <c r="D187" t="s">
        <v>164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 s="5">
        <v>223861</v>
      </c>
      <c r="L187" s="1">
        <v>902909</v>
      </c>
      <c r="M187" s="1">
        <v>1126770</v>
      </c>
      <c r="N187">
        <v>0</v>
      </c>
      <c r="O187" s="20">
        <v>1126770</v>
      </c>
      <c r="P187" s="20">
        <v>1010015</v>
      </c>
      <c r="Q187" s="20">
        <f t="shared" si="7"/>
        <v>116755</v>
      </c>
    </row>
    <row r="188" spans="1:17" hidden="1" outlineLevel="1" x14ac:dyDescent="0.25">
      <c r="A188">
        <v>1428</v>
      </c>
      <c r="B188">
        <v>31</v>
      </c>
      <c r="C188">
        <v>56</v>
      </c>
      <c r="D188" t="s">
        <v>165</v>
      </c>
      <c r="E188">
        <v>0</v>
      </c>
      <c r="F188">
        <v>0</v>
      </c>
      <c r="G188" s="1">
        <v>-22060056</v>
      </c>
      <c r="H188" s="1">
        <v>-22060056</v>
      </c>
      <c r="I188">
        <v>0</v>
      </c>
      <c r="J188">
        <v>0</v>
      </c>
      <c r="K188" s="5">
        <v>5810293</v>
      </c>
      <c r="L188" s="1">
        <v>3844789</v>
      </c>
      <c r="M188" s="1">
        <v>9655082</v>
      </c>
      <c r="N188">
        <v>0</v>
      </c>
      <c r="O188" s="20">
        <v>-12404974</v>
      </c>
      <c r="P188" s="20">
        <v>-14301447</v>
      </c>
      <c r="Q188" s="20">
        <f t="shared" si="7"/>
        <v>1896473</v>
      </c>
    </row>
    <row r="189" spans="1:17" hidden="1" outlineLevel="1" x14ac:dyDescent="0.25">
      <c r="A189">
        <v>1429</v>
      </c>
      <c r="B189">
        <v>31</v>
      </c>
      <c r="C189">
        <v>57</v>
      </c>
      <c r="D189" t="s">
        <v>166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s="5">
        <v>64613</v>
      </c>
      <c r="L189">
        <v>0</v>
      </c>
      <c r="M189" s="1">
        <v>64613</v>
      </c>
      <c r="N189">
        <v>0</v>
      </c>
      <c r="O189" s="20">
        <v>64613</v>
      </c>
      <c r="P189" s="20">
        <v>0</v>
      </c>
      <c r="Q189" s="20">
        <f t="shared" si="7"/>
        <v>64613</v>
      </c>
    </row>
    <row r="190" spans="1:17" hidden="1" outlineLevel="1" x14ac:dyDescent="0.25">
      <c r="A190">
        <v>1430</v>
      </c>
      <c r="B190">
        <v>31</v>
      </c>
      <c r="C190">
        <v>58</v>
      </c>
      <c r="D190" t="s">
        <v>167</v>
      </c>
      <c r="E190">
        <v>0</v>
      </c>
      <c r="F190">
        <v>0</v>
      </c>
      <c r="G190" s="1">
        <v>-15061152</v>
      </c>
      <c r="H190" s="1">
        <v>-15061152</v>
      </c>
      <c r="I190">
        <v>0</v>
      </c>
      <c r="J190">
        <v>0</v>
      </c>
      <c r="K190" s="5">
        <v>3722686</v>
      </c>
      <c r="L190" s="1">
        <v>2029569</v>
      </c>
      <c r="M190" s="1">
        <v>5752255</v>
      </c>
      <c r="N190" s="1">
        <v>734239</v>
      </c>
      <c r="O190" s="20">
        <v>-8574658</v>
      </c>
      <c r="P190" s="20">
        <v>-5824748</v>
      </c>
      <c r="Q190" s="20">
        <f t="shared" si="7"/>
        <v>-2749910</v>
      </c>
    </row>
    <row r="191" spans="1:17" hidden="1" outlineLevel="1" x14ac:dyDescent="0.25">
      <c r="A191">
        <v>1431</v>
      </c>
      <c r="B191">
        <v>31</v>
      </c>
      <c r="C191">
        <v>59</v>
      </c>
      <c r="D191" t="s">
        <v>168</v>
      </c>
      <c r="E191">
        <v>0</v>
      </c>
      <c r="F191">
        <v>0</v>
      </c>
      <c r="G191" s="1">
        <v>-204444</v>
      </c>
      <c r="H191" s="1">
        <v>-204444</v>
      </c>
      <c r="I191">
        <v>0</v>
      </c>
      <c r="J191">
        <v>0</v>
      </c>
      <c r="K191" s="4">
        <v>0</v>
      </c>
      <c r="L191" s="1">
        <v>1294255</v>
      </c>
      <c r="M191" s="1">
        <v>1294255</v>
      </c>
      <c r="N191">
        <v>0</v>
      </c>
      <c r="O191" s="20">
        <v>1089811</v>
      </c>
      <c r="P191" s="20">
        <v>991712</v>
      </c>
      <c r="Q191" s="20">
        <f t="shared" si="7"/>
        <v>98099</v>
      </c>
    </row>
    <row r="192" spans="1:17" hidden="1" outlineLevel="1" x14ac:dyDescent="0.25">
      <c r="A192">
        <v>1432</v>
      </c>
      <c r="B192">
        <v>31</v>
      </c>
      <c r="C192">
        <v>61</v>
      </c>
      <c r="D192" t="s">
        <v>169</v>
      </c>
      <c r="E192">
        <v>0</v>
      </c>
      <c r="F192">
        <v>0</v>
      </c>
      <c r="G192" s="1">
        <v>-3050400</v>
      </c>
      <c r="H192" s="1">
        <v>-3050400</v>
      </c>
      <c r="I192">
        <v>0</v>
      </c>
      <c r="J192">
        <v>0</v>
      </c>
      <c r="K192" s="5">
        <v>922804</v>
      </c>
      <c r="L192" s="1">
        <v>603300</v>
      </c>
      <c r="M192" s="1">
        <v>1526104</v>
      </c>
      <c r="N192">
        <v>0</v>
      </c>
      <c r="O192" s="20">
        <v>-1524296</v>
      </c>
      <c r="P192" s="20">
        <v>-320514</v>
      </c>
      <c r="Q192" s="20">
        <f t="shared" si="7"/>
        <v>-1203782</v>
      </c>
    </row>
    <row r="193" spans="1:17" hidden="1" outlineLevel="1" x14ac:dyDescent="0.25">
      <c r="A193">
        <v>1433</v>
      </c>
      <c r="B193">
        <v>31</v>
      </c>
      <c r="C193">
        <v>63</v>
      </c>
      <c r="D193" t="s">
        <v>170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s="5">
        <v>650000</v>
      </c>
      <c r="L193" s="1">
        <v>1968401</v>
      </c>
      <c r="M193" s="1">
        <v>2618401</v>
      </c>
      <c r="N193">
        <v>0</v>
      </c>
      <c r="O193" s="20">
        <v>2618401</v>
      </c>
      <c r="P193" s="20">
        <v>1345365</v>
      </c>
      <c r="Q193" s="20">
        <f t="shared" si="7"/>
        <v>1273036</v>
      </c>
    </row>
    <row r="194" spans="1:17" hidden="1" outlineLevel="1" x14ac:dyDescent="0.25">
      <c r="A194">
        <v>1434</v>
      </c>
      <c r="B194">
        <v>31</v>
      </c>
      <c r="C194">
        <v>65</v>
      </c>
      <c r="D194" t="s">
        <v>171</v>
      </c>
      <c r="E194">
        <v>0</v>
      </c>
      <c r="F194">
        <v>0</v>
      </c>
      <c r="G194" s="1">
        <v>-22939668</v>
      </c>
      <c r="H194" s="1">
        <v>-22939668</v>
      </c>
      <c r="I194">
        <v>0</v>
      </c>
      <c r="J194">
        <v>0</v>
      </c>
      <c r="K194" s="5">
        <v>7695429</v>
      </c>
      <c r="L194" s="1">
        <v>6700513</v>
      </c>
      <c r="M194" s="1">
        <v>14395942</v>
      </c>
      <c r="N194" s="1">
        <v>7424520</v>
      </c>
      <c r="O194" s="20">
        <v>-1119206</v>
      </c>
      <c r="P194" s="20">
        <v>5112127</v>
      </c>
      <c r="Q194" s="20">
        <f t="shared" si="7"/>
        <v>-6231333</v>
      </c>
    </row>
    <row r="195" spans="1:17" hidden="1" outlineLevel="1" x14ac:dyDescent="0.25">
      <c r="A195">
        <v>1435</v>
      </c>
      <c r="B195">
        <v>31</v>
      </c>
      <c r="C195">
        <v>66</v>
      </c>
      <c r="D195" t="s">
        <v>172</v>
      </c>
      <c r="E195">
        <v>0</v>
      </c>
      <c r="F195">
        <v>0</v>
      </c>
      <c r="G195" s="1">
        <v>-21147612</v>
      </c>
      <c r="H195" s="1">
        <v>-21147612</v>
      </c>
      <c r="I195">
        <v>0</v>
      </c>
      <c r="J195">
        <v>0</v>
      </c>
      <c r="K195" s="5">
        <v>2691124</v>
      </c>
      <c r="L195" s="1">
        <v>9068529</v>
      </c>
      <c r="M195" s="1">
        <v>11759653</v>
      </c>
      <c r="N195" s="1">
        <v>7509694</v>
      </c>
      <c r="O195" s="20">
        <v>-1878265</v>
      </c>
      <c r="P195" s="20">
        <v>5397885</v>
      </c>
      <c r="Q195" s="20">
        <f t="shared" si="7"/>
        <v>-7276150</v>
      </c>
    </row>
    <row r="196" spans="1:17" hidden="1" outlineLevel="1" x14ac:dyDescent="0.25">
      <c r="A196">
        <v>1436</v>
      </c>
      <c r="B196">
        <v>31</v>
      </c>
      <c r="C196">
        <v>69</v>
      </c>
      <c r="D196" t="s">
        <v>248</v>
      </c>
      <c r="E196">
        <v>0</v>
      </c>
      <c r="F196">
        <v>0</v>
      </c>
      <c r="G196" s="1">
        <v>-2735222</v>
      </c>
      <c r="H196" s="1">
        <v>-2735222</v>
      </c>
      <c r="I196">
        <v>0</v>
      </c>
      <c r="J196">
        <v>0</v>
      </c>
      <c r="K196" s="5">
        <v>13603072</v>
      </c>
      <c r="L196" s="1">
        <v>1513359</v>
      </c>
      <c r="M196" s="1">
        <v>15116431</v>
      </c>
      <c r="N196">
        <v>0</v>
      </c>
      <c r="O196" s="20">
        <v>12381209</v>
      </c>
      <c r="P196" s="20">
        <v>2148872</v>
      </c>
      <c r="Q196" s="20">
        <f t="shared" si="7"/>
        <v>10232337</v>
      </c>
    </row>
    <row r="197" spans="1:17" hidden="1" outlineLevel="1" x14ac:dyDescent="0.25">
      <c r="A197">
        <v>1437</v>
      </c>
      <c r="B197">
        <v>31</v>
      </c>
      <c r="C197">
        <v>70</v>
      </c>
      <c r="D197" t="s">
        <v>249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4">
        <v>0</v>
      </c>
      <c r="L197">
        <v>0</v>
      </c>
      <c r="M197">
        <v>0</v>
      </c>
      <c r="N197">
        <v>0</v>
      </c>
      <c r="O197" s="20">
        <v>0</v>
      </c>
      <c r="P197" s="20">
        <v>0</v>
      </c>
      <c r="Q197" s="20">
        <f t="shared" si="7"/>
        <v>0</v>
      </c>
    </row>
    <row r="198" spans="1:17" hidden="1" outlineLevel="1" x14ac:dyDescent="0.25">
      <c r="A198">
        <v>1438</v>
      </c>
      <c r="B198">
        <v>31</v>
      </c>
      <c r="C198">
        <v>71</v>
      </c>
      <c r="D198" t="s">
        <v>173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s="4">
        <v>0</v>
      </c>
      <c r="L198" s="1">
        <v>2280455</v>
      </c>
      <c r="M198" s="1">
        <v>2280455</v>
      </c>
      <c r="N198">
        <v>0</v>
      </c>
      <c r="O198" s="20">
        <v>2280455</v>
      </c>
      <c r="P198" s="20">
        <v>1757052</v>
      </c>
      <c r="Q198" s="20">
        <f t="shared" si="7"/>
        <v>523403</v>
      </c>
    </row>
    <row r="199" spans="1:17" hidden="1" outlineLevel="1" x14ac:dyDescent="0.25">
      <c r="A199">
        <v>1439</v>
      </c>
      <c r="B199">
        <v>31</v>
      </c>
      <c r="C199">
        <v>85</v>
      </c>
      <c r="D199" t="s">
        <v>174</v>
      </c>
      <c r="E199">
        <v>0</v>
      </c>
      <c r="F199">
        <v>0</v>
      </c>
      <c r="G199" s="1">
        <v>-12958600</v>
      </c>
      <c r="H199" s="1">
        <v>-12958600</v>
      </c>
      <c r="I199">
        <v>0</v>
      </c>
      <c r="J199">
        <v>0</v>
      </c>
      <c r="K199" s="5">
        <v>58523</v>
      </c>
      <c r="L199" s="1">
        <v>12285918</v>
      </c>
      <c r="M199" s="1">
        <v>12344441</v>
      </c>
      <c r="N199">
        <v>0</v>
      </c>
      <c r="O199" s="20">
        <v>-614159</v>
      </c>
      <c r="P199" s="20">
        <v>0</v>
      </c>
      <c r="Q199" s="20">
        <f t="shared" si="7"/>
        <v>-614159</v>
      </c>
    </row>
    <row r="200" spans="1:17" hidden="1" outlineLevel="1" x14ac:dyDescent="0.25">
      <c r="A200">
        <v>1440</v>
      </c>
      <c r="B200">
        <v>31</v>
      </c>
      <c r="C200">
        <v>97</v>
      </c>
      <c r="D200" t="s">
        <v>175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s="4">
        <v>0</v>
      </c>
      <c r="L200">
        <v>0</v>
      </c>
      <c r="M200">
        <v>0</v>
      </c>
      <c r="N200" s="1">
        <v>536342866</v>
      </c>
      <c r="O200" s="20">
        <v>536342866</v>
      </c>
      <c r="P200" s="20">
        <v>623762020</v>
      </c>
      <c r="Q200" s="20">
        <f t="shared" si="7"/>
        <v>-87419154</v>
      </c>
    </row>
    <row r="201" spans="1:17" s="2" customFormat="1" collapsed="1" x14ac:dyDescent="0.25">
      <c r="A201" s="2">
        <v>15</v>
      </c>
      <c r="B201" s="2">
        <v>33</v>
      </c>
      <c r="D201" s="2" t="s">
        <v>176</v>
      </c>
      <c r="E201" s="2">
        <v>0</v>
      </c>
      <c r="F201" s="2">
        <v>0</v>
      </c>
      <c r="G201" s="3">
        <v>-94229582</v>
      </c>
      <c r="H201" s="3">
        <v>-94229582</v>
      </c>
      <c r="I201" s="3">
        <v>70582777</v>
      </c>
      <c r="J201" s="2">
        <v>0</v>
      </c>
      <c r="K201" s="13">
        <v>37780131</v>
      </c>
      <c r="L201" s="3">
        <v>6166655</v>
      </c>
      <c r="M201" s="3">
        <v>114529563</v>
      </c>
      <c r="N201" s="2">
        <v>0</v>
      </c>
      <c r="O201" s="21">
        <v>20299981</v>
      </c>
      <c r="P201" s="21">
        <v>33268468</v>
      </c>
      <c r="Q201" s="21">
        <f>O201-P201</f>
        <v>-12968487</v>
      </c>
    </row>
    <row r="202" spans="1:17" hidden="1" outlineLevel="1" x14ac:dyDescent="0.25">
      <c r="A202">
        <v>151</v>
      </c>
      <c r="B202">
        <v>33</v>
      </c>
      <c r="C202">
        <v>21</v>
      </c>
      <c r="D202" t="s">
        <v>177</v>
      </c>
      <c r="E202">
        <v>0</v>
      </c>
      <c r="F202">
        <v>0</v>
      </c>
      <c r="G202" s="1">
        <v>-48145489</v>
      </c>
      <c r="H202" s="1">
        <v>-48145489</v>
      </c>
      <c r="I202" s="1">
        <v>20945870</v>
      </c>
      <c r="J202">
        <v>0</v>
      </c>
      <c r="K202" s="5">
        <v>14174432</v>
      </c>
      <c r="L202">
        <v>0</v>
      </c>
      <c r="M202" s="1">
        <v>35120302</v>
      </c>
      <c r="N202">
        <v>0</v>
      </c>
      <c r="O202" s="20">
        <v>-13025187</v>
      </c>
      <c r="P202" s="20">
        <v>-3175260</v>
      </c>
      <c r="Q202" s="20">
        <f t="shared" ref="Q202:Q208" si="8">O202-P202</f>
        <v>-9849927</v>
      </c>
    </row>
    <row r="203" spans="1:17" hidden="1" outlineLevel="1" x14ac:dyDescent="0.25">
      <c r="A203">
        <v>152</v>
      </c>
      <c r="B203">
        <v>33</v>
      </c>
      <c r="C203">
        <v>22</v>
      </c>
      <c r="D203" t="s">
        <v>241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s="5">
        <v>444369</v>
      </c>
      <c r="L203">
        <v>0</v>
      </c>
      <c r="M203" s="1">
        <v>444369</v>
      </c>
      <c r="N203">
        <v>0</v>
      </c>
      <c r="O203" s="20">
        <v>444369</v>
      </c>
      <c r="P203" s="20">
        <v>0</v>
      </c>
      <c r="Q203" s="20">
        <f t="shared" si="8"/>
        <v>444369</v>
      </c>
    </row>
    <row r="204" spans="1:17" hidden="1" outlineLevel="1" x14ac:dyDescent="0.25">
      <c r="A204">
        <v>153</v>
      </c>
      <c r="B204">
        <v>33</v>
      </c>
      <c r="C204">
        <v>23</v>
      </c>
      <c r="D204" t="s">
        <v>178</v>
      </c>
      <c r="E204">
        <v>0</v>
      </c>
      <c r="F204">
        <v>0</v>
      </c>
      <c r="G204" s="1">
        <v>-23337136</v>
      </c>
      <c r="H204" s="1">
        <v>-23337136</v>
      </c>
      <c r="I204" s="1">
        <v>42976631</v>
      </c>
      <c r="J204">
        <v>0</v>
      </c>
      <c r="K204" s="4">
        <v>0</v>
      </c>
      <c r="L204">
        <v>0</v>
      </c>
      <c r="M204" s="1">
        <v>42976631</v>
      </c>
      <c r="N204">
        <v>0</v>
      </c>
      <c r="O204" s="20">
        <v>19639495</v>
      </c>
      <c r="P204" s="20">
        <v>22073812</v>
      </c>
      <c r="Q204" s="20">
        <f t="shared" si="8"/>
        <v>-2434317</v>
      </c>
    </row>
    <row r="205" spans="1:17" hidden="1" outlineLevel="1" x14ac:dyDescent="0.25">
      <c r="A205">
        <v>154</v>
      </c>
      <c r="B205">
        <v>33</v>
      </c>
      <c r="C205">
        <v>24</v>
      </c>
      <c r="D205" t="s">
        <v>179</v>
      </c>
      <c r="E205">
        <v>0</v>
      </c>
      <c r="F205">
        <v>0</v>
      </c>
      <c r="G205" s="1">
        <v>-4709870</v>
      </c>
      <c r="H205" s="1">
        <v>-4709870</v>
      </c>
      <c r="I205" s="1">
        <v>6651776</v>
      </c>
      <c r="J205">
        <v>0</v>
      </c>
      <c r="K205" s="5">
        <v>3227534</v>
      </c>
      <c r="L205">
        <v>0</v>
      </c>
      <c r="M205" s="1">
        <v>9879310</v>
      </c>
      <c r="N205">
        <v>0</v>
      </c>
      <c r="O205" s="20">
        <v>5169440</v>
      </c>
      <c r="P205" s="20">
        <v>5409971</v>
      </c>
      <c r="Q205" s="20">
        <f t="shared" si="8"/>
        <v>-240531</v>
      </c>
    </row>
    <row r="206" spans="1:17" hidden="1" outlineLevel="1" x14ac:dyDescent="0.25">
      <c r="A206">
        <v>155</v>
      </c>
      <c r="B206">
        <v>33</v>
      </c>
      <c r="C206">
        <v>31</v>
      </c>
      <c r="D206" t="s">
        <v>180</v>
      </c>
      <c r="E206">
        <v>0</v>
      </c>
      <c r="F206">
        <v>0</v>
      </c>
      <c r="G206" s="1">
        <v>-3493270</v>
      </c>
      <c r="H206" s="1">
        <v>-3493270</v>
      </c>
      <c r="I206" s="1">
        <v>8500</v>
      </c>
      <c r="J206">
        <v>0</v>
      </c>
      <c r="K206" s="5">
        <v>3566886</v>
      </c>
      <c r="L206" s="1">
        <v>2218895</v>
      </c>
      <c r="M206" s="1">
        <v>5794281</v>
      </c>
      <c r="N206">
        <v>0</v>
      </c>
      <c r="O206" s="20">
        <v>2301011</v>
      </c>
      <c r="P206" s="20">
        <v>509996</v>
      </c>
      <c r="Q206" s="20">
        <f t="shared" si="8"/>
        <v>1791015</v>
      </c>
    </row>
    <row r="207" spans="1:17" hidden="1" outlineLevel="1" x14ac:dyDescent="0.25">
      <c r="A207">
        <v>156</v>
      </c>
      <c r="B207">
        <v>33</v>
      </c>
      <c r="C207">
        <v>47</v>
      </c>
      <c r="D207" t="s">
        <v>181</v>
      </c>
      <c r="E207">
        <v>0</v>
      </c>
      <c r="F207">
        <v>0</v>
      </c>
      <c r="G207" s="1">
        <v>-9805461</v>
      </c>
      <c r="H207" s="1">
        <v>-9805461</v>
      </c>
      <c r="I207">
        <v>0</v>
      </c>
      <c r="J207">
        <v>0</v>
      </c>
      <c r="K207" s="5">
        <v>9843784</v>
      </c>
      <c r="L207">
        <v>0</v>
      </c>
      <c r="M207" s="1">
        <v>9843784</v>
      </c>
      <c r="N207">
        <v>0</v>
      </c>
      <c r="O207" s="20">
        <v>38323</v>
      </c>
      <c r="P207" s="20">
        <v>0</v>
      </c>
      <c r="Q207" s="20">
        <f t="shared" si="8"/>
        <v>38323</v>
      </c>
    </row>
    <row r="208" spans="1:17" hidden="1" outlineLevel="1" x14ac:dyDescent="0.25">
      <c r="A208">
        <v>157</v>
      </c>
      <c r="B208">
        <v>33</v>
      </c>
      <c r="C208">
        <v>51</v>
      </c>
      <c r="D208" t="s">
        <v>182</v>
      </c>
      <c r="E208">
        <v>0</v>
      </c>
      <c r="F208">
        <v>0</v>
      </c>
      <c r="G208" s="1">
        <v>-4738356</v>
      </c>
      <c r="H208" s="1">
        <v>-4738356</v>
      </c>
      <c r="I208">
        <v>0</v>
      </c>
      <c r="J208">
        <v>0</v>
      </c>
      <c r="K208" s="5">
        <v>6523126</v>
      </c>
      <c r="L208" s="1">
        <v>3947760</v>
      </c>
      <c r="M208" s="1">
        <v>10470886</v>
      </c>
      <c r="N208">
        <v>0</v>
      </c>
      <c r="O208" s="20">
        <v>5732530</v>
      </c>
      <c r="P208" s="20">
        <v>8449949</v>
      </c>
      <c r="Q208" s="20">
        <f t="shared" si="8"/>
        <v>-2717419</v>
      </c>
    </row>
    <row r="209" spans="1:17" s="2" customFormat="1" collapsed="1" x14ac:dyDescent="0.25">
      <c r="A209" s="2">
        <v>16</v>
      </c>
      <c r="B209" s="2">
        <v>35</v>
      </c>
      <c r="D209" s="2" t="s">
        <v>183</v>
      </c>
      <c r="E209" s="2">
        <v>0</v>
      </c>
      <c r="F209" s="2">
        <v>0</v>
      </c>
      <c r="G209" s="3">
        <v>-140180555</v>
      </c>
      <c r="H209" s="3">
        <v>-140180555</v>
      </c>
      <c r="I209" s="2">
        <v>0</v>
      </c>
      <c r="J209" s="2">
        <v>0</v>
      </c>
      <c r="K209" s="13">
        <v>30877717</v>
      </c>
      <c r="L209" s="3">
        <v>33822705</v>
      </c>
      <c r="M209" s="3">
        <v>64700422</v>
      </c>
      <c r="N209" s="3">
        <v>54689277</v>
      </c>
      <c r="O209" s="21">
        <v>-20790856</v>
      </c>
      <c r="P209" s="21">
        <v>-14790255</v>
      </c>
      <c r="Q209" s="21">
        <f>O209-P209</f>
        <v>-6000601</v>
      </c>
    </row>
    <row r="210" spans="1:17" hidden="1" outlineLevel="1" x14ac:dyDescent="0.25">
      <c r="A210">
        <v>161</v>
      </c>
      <c r="B210">
        <v>35</v>
      </c>
      <c r="C210">
        <v>1</v>
      </c>
      <c r="D210" t="s">
        <v>184</v>
      </c>
      <c r="E210">
        <v>0</v>
      </c>
      <c r="F210">
        <v>0</v>
      </c>
      <c r="G210" s="1">
        <v>-140180555</v>
      </c>
      <c r="H210" s="1">
        <v>-140180555</v>
      </c>
      <c r="I210">
        <v>0</v>
      </c>
      <c r="J210">
        <v>0</v>
      </c>
      <c r="K210" s="5">
        <v>30877717</v>
      </c>
      <c r="L210" s="1">
        <v>33822705</v>
      </c>
      <c r="M210" s="1">
        <v>64700422</v>
      </c>
      <c r="N210" s="1">
        <v>-857442</v>
      </c>
      <c r="O210" s="20">
        <v>-76337575</v>
      </c>
      <c r="P210" s="20">
        <v>-83380361</v>
      </c>
      <c r="Q210" s="20">
        <f t="shared" ref="Q210:Q211" si="9">O210-P210</f>
        <v>7042786</v>
      </c>
    </row>
    <row r="211" spans="1:17" hidden="1" outlineLevel="1" x14ac:dyDescent="0.25">
      <c r="A211">
        <v>162</v>
      </c>
      <c r="B211">
        <v>35</v>
      </c>
      <c r="C211">
        <v>97</v>
      </c>
      <c r="D211" t="s">
        <v>175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 s="4">
        <v>0</v>
      </c>
      <c r="L211">
        <v>0</v>
      </c>
      <c r="M211">
        <v>0</v>
      </c>
      <c r="N211" s="1">
        <v>55546719</v>
      </c>
      <c r="O211" s="20">
        <v>55546719</v>
      </c>
      <c r="P211" s="20">
        <v>68590106</v>
      </c>
      <c r="Q211" s="20">
        <f t="shared" si="9"/>
        <v>-13043387</v>
      </c>
    </row>
    <row r="212" spans="1:17" collapsed="1" x14ac:dyDescent="0.25">
      <c r="N212" s="1"/>
    </row>
    <row r="213" spans="1:17" ht="15.75" thickBot="1" x14ac:dyDescent="0.3">
      <c r="M213" s="16" t="s">
        <v>270</v>
      </c>
      <c r="N213" s="1"/>
      <c r="O213" s="19">
        <f>O4+O9+O38+O64+O78+O96+O100+O106+O114+O122+O132+O135+O155+O160+O201+O209</f>
        <v>177664648</v>
      </c>
      <c r="P213" s="19">
        <f t="shared" ref="P213:Q213" si="10">P4+P9+P38+P64+P78+P96+P100+P106+P114+P122+P132+P135+P155+P160+P201+P209</f>
        <v>53638281</v>
      </c>
      <c r="Q213" s="19">
        <f t="shared" si="10"/>
        <v>124026367</v>
      </c>
    </row>
    <row r="214" spans="1:17" ht="15.75" thickTop="1" x14ac:dyDescent="0.25">
      <c r="N214" s="1"/>
    </row>
    <row r="215" spans="1:17" s="2" customFormat="1" x14ac:dyDescent="0.25">
      <c r="A215" s="2">
        <v>18</v>
      </c>
      <c r="B215" s="2">
        <v>43</v>
      </c>
      <c r="D215" s="2" t="s">
        <v>186</v>
      </c>
      <c r="E215" s="2">
        <v>0</v>
      </c>
      <c r="F215" s="2">
        <v>0</v>
      </c>
      <c r="G215" s="3">
        <v>-150653886</v>
      </c>
      <c r="H215" s="3">
        <v>-150653886</v>
      </c>
      <c r="I215" s="3">
        <v>25374204</v>
      </c>
      <c r="J215" s="2">
        <v>0</v>
      </c>
      <c r="K215" s="13">
        <v>75842965</v>
      </c>
      <c r="L215" s="3">
        <v>25099031</v>
      </c>
      <c r="M215" s="3">
        <v>126316200</v>
      </c>
      <c r="N215" s="3">
        <v>0</v>
      </c>
      <c r="O215" s="21">
        <v>-24337686</v>
      </c>
      <c r="P215" s="21">
        <v>-29719881</v>
      </c>
      <c r="Q215" s="21">
        <f>O215-P215</f>
        <v>5382195</v>
      </c>
    </row>
    <row r="216" spans="1:17" hidden="1" outlineLevel="1" x14ac:dyDescent="0.25">
      <c r="A216">
        <v>181</v>
      </c>
      <c r="B216">
        <v>43</v>
      </c>
      <c r="C216">
        <v>1</v>
      </c>
      <c r="D216" t="s">
        <v>187</v>
      </c>
      <c r="E216">
        <v>0</v>
      </c>
      <c r="F216">
        <v>0</v>
      </c>
      <c r="G216" s="1">
        <v>-139345890</v>
      </c>
      <c r="H216" s="1">
        <v>-139345890</v>
      </c>
      <c r="I216">
        <v>0</v>
      </c>
      <c r="J216">
        <v>0</v>
      </c>
      <c r="K216" s="4">
        <v>0</v>
      </c>
      <c r="L216">
        <v>0</v>
      </c>
      <c r="M216" s="1">
        <v>0</v>
      </c>
      <c r="N216" s="1">
        <v>0</v>
      </c>
      <c r="O216" s="20">
        <v>-139345890</v>
      </c>
      <c r="P216" s="20">
        <v>-141381144</v>
      </c>
      <c r="Q216" s="20">
        <f t="shared" ref="Q216:Q277" si="11">O216-P216</f>
        <v>2035254</v>
      </c>
    </row>
    <row r="217" spans="1:17" hidden="1" outlineLevel="1" x14ac:dyDescent="0.25">
      <c r="A217">
        <v>182</v>
      </c>
      <c r="B217">
        <v>43</v>
      </c>
      <c r="C217">
        <v>21</v>
      </c>
      <c r="D217" t="s">
        <v>188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5">
        <v>30715149</v>
      </c>
      <c r="L217">
        <v>0</v>
      </c>
      <c r="M217" s="1">
        <v>30715149</v>
      </c>
      <c r="N217" s="1">
        <v>0</v>
      </c>
      <c r="O217" s="20">
        <v>30715149</v>
      </c>
      <c r="P217" s="20">
        <v>30356080</v>
      </c>
      <c r="Q217" s="20">
        <f t="shared" si="11"/>
        <v>359069</v>
      </c>
    </row>
    <row r="218" spans="1:17" hidden="1" outlineLevel="1" x14ac:dyDescent="0.25">
      <c r="A218">
        <v>183</v>
      </c>
      <c r="B218">
        <v>43</v>
      </c>
      <c r="C218">
        <v>22</v>
      </c>
      <c r="D218" t="s">
        <v>189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s="5">
        <v>38577143</v>
      </c>
      <c r="L218">
        <v>0</v>
      </c>
      <c r="M218" s="1">
        <v>38577143</v>
      </c>
      <c r="N218" s="1">
        <v>0</v>
      </c>
      <c r="O218" s="20">
        <v>38577143</v>
      </c>
      <c r="P218" s="20">
        <v>32500000</v>
      </c>
      <c r="Q218" s="20">
        <f t="shared" si="11"/>
        <v>6077143</v>
      </c>
    </row>
    <row r="219" spans="1:17" hidden="1" outlineLevel="1" x14ac:dyDescent="0.25">
      <c r="A219">
        <v>184</v>
      </c>
      <c r="B219">
        <v>43</v>
      </c>
      <c r="C219">
        <v>23</v>
      </c>
      <c r="D219" t="s">
        <v>190</v>
      </c>
      <c r="E219">
        <v>0</v>
      </c>
      <c r="F219">
        <v>0</v>
      </c>
      <c r="G219" s="1">
        <v>-11307996</v>
      </c>
      <c r="H219" s="1">
        <v>-11307996</v>
      </c>
      <c r="I219" s="1">
        <v>25374204</v>
      </c>
      <c r="J219">
        <v>0</v>
      </c>
      <c r="K219" s="5">
        <v>6550673</v>
      </c>
      <c r="L219">
        <v>0</v>
      </c>
      <c r="M219" s="1">
        <v>31924877</v>
      </c>
      <c r="N219" s="1">
        <v>0</v>
      </c>
      <c r="O219" s="20">
        <v>20616881</v>
      </c>
      <c r="P219" s="20">
        <v>23764299</v>
      </c>
      <c r="Q219" s="20">
        <f t="shared" si="11"/>
        <v>-3147418</v>
      </c>
    </row>
    <row r="220" spans="1:17" hidden="1" outlineLevel="1" x14ac:dyDescent="0.25">
      <c r="A220">
        <v>185</v>
      </c>
      <c r="B220">
        <v>43</v>
      </c>
      <c r="C220">
        <v>89</v>
      </c>
      <c r="D220" t="s">
        <v>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s="4">
        <v>0</v>
      </c>
      <c r="L220" s="1">
        <v>25099031</v>
      </c>
      <c r="M220" s="1">
        <v>25099031</v>
      </c>
      <c r="N220" s="1">
        <v>0</v>
      </c>
      <c r="O220" s="20">
        <v>25099031</v>
      </c>
      <c r="P220" s="20">
        <v>25040884</v>
      </c>
      <c r="Q220" s="20">
        <f t="shared" si="11"/>
        <v>58147</v>
      </c>
    </row>
    <row r="221" spans="1:17" s="2" customFormat="1" collapsed="1" x14ac:dyDescent="0.25">
      <c r="A221" s="2">
        <v>19</v>
      </c>
      <c r="B221" s="2">
        <v>47</v>
      </c>
      <c r="D221" s="2" t="s">
        <v>191</v>
      </c>
      <c r="E221" s="2">
        <v>0</v>
      </c>
      <c r="F221" s="2">
        <v>0</v>
      </c>
      <c r="G221" s="3">
        <v>-333369156</v>
      </c>
      <c r="H221" s="3">
        <v>-333369156</v>
      </c>
      <c r="I221" s="2">
        <v>0</v>
      </c>
      <c r="J221" s="2">
        <v>0</v>
      </c>
      <c r="K221" s="13">
        <v>270384187</v>
      </c>
      <c r="L221" s="3">
        <v>12381838</v>
      </c>
      <c r="M221" s="3">
        <v>282766025</v>
      </c>
      <c r="N221" s="3">
        <v>4943236</v>
      </c>
      <c r="O221" s="21">
        <v>-45659895</v>
      </c>
      <c r="P221" s="21">
        <v>-42540836</v>
      </c>
      <c r="Q221" s="21">
        <f>O221-P221</f>
        <v>-3119059</v>
      </c>
    </row>
    <row r="222" spans="1:17" hidden="1" outlineLevel="1" x14ac:dyDescent="0.25">
      <c r="A222">
        <v>191</v>
      </c>
      <c r="B222">
        <v>47</v>
      </c>
      <c r="C222">
        <v>1</v>
      </c>
      <c r="D222" t="s">
        <v>187</v>
      </c>
      <c r="E222">
        <v>0</v>
      </c>
      <c r="F222">
        <v>0</v>
      </c>
      <c r="G222" s="1">
        <v>-333369156</v>
      </c>
      <c r="H222" s="1">
        <v>-333369156</v>
      </c>
      <c r="I222">
        <v>0</v>
      </c>
      <c r="J222">
        <v>0</v>
      </c>
      <c r="K222" s="5">
        <v>1086884</v>
      </c>
      <c r="L222">
        <v>0</v>
      </c>
      <c r="M222" s="1">
        <v>1086884</v>
      </c>
      <c r="N222" s="1">
        <v>0</v>
      </c>
      <c r="O222" s="20">
        <v>-332282272</v>
      </c>
      <c r="P222" s="20">
        <v>-326469964</v>
      </c>
      <c r="Q222" s="20">
        <f t="shared" si="11"/>
        <v>-5812308</v>
      </c>
    </row>
    <row r="223" spans="1:17" hidden="1" outlineLevel="1" x14ac:dyDescent="0.25">
      <c r="A223">
        <v>192</v>
      </c>
      <c r="B223">
        <v>47</v>
      </c>
      <c r="C223">
        <v>21</v>
      </c>
      <c r="D223" t="s">
        <v>192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s="5">
        <v>89202582</v>
      </c>
      <c r="L223">
        <v>0</v>
      </c>
      <c r="M223" s="1">
        <v>89202582</v>
      </c>
      <c r="N223" s="1">
        <v>4336</v>
      </c>
      <c r="O223" s="20">
        <v>89206918</v>
      </c>
      <c r="P223" s="20">
        <v>68467051</v>
      </c>
      <c r="Q223" s="20">
        <f t="shared" si="11"/>
        <v>20739867</v>
      </c>
    </row>
    <row r="224" spans="1:17" hidden="1" outlineLevel="1" x14ac:dyDescent="0.25">
      <c r="A224">
        <v>193</v>
      </c>
      <c r="B224">
        <v>47</v>
      </c>
      <c r="C224">
        <v>22</v>
      </c>
      <c r="D224" t="s">
        <v>193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 s="5">
        <v>162913121</v>
      </c>
      <c r="L224">
        <v>0</v>
      </c>
      <c r="M224" s="1">
        <v>162913121</v>
      </c>
      <c r="N224" s="1">
        <v>0</v>
      </c>
      <c r="O224" s="20">
        <v>162913121</v>
      </c>
      <c r="P224" s="20">
        <v>173730506</v>
      </c>
      <c r="Q224" s="20">
        <f t="shared" si="11"/>
        <v>-10817385</v>
      </c>
    </row>
    <row r="225" spans="1:17" hidden="1" outlineLevel="1" x14ac:dyDescent="0.25">
      <c r="A225">
        <v>194</v>
      </c>
      <c r="B225">
        <v>47</v>
      </c>
      <c r="C225">
        <v>23</v>
      </c>
      <c r="D225" t="s">
        <v>194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5">
        <v>13777031</v>
      </c>
      <c r="L225">
        <v>0</v>
      </c>
      <c r="M225" s="1">
        <v>13777031</v>
      </c>
      <c r="N225" s="1">
        <v>0</v>
      </c>
      <c r="O225" s="20">
        <v>13777031</v>
      </c>
      <c r="P225" s="20">
        <v>19364992</v>
      </c>
      <c r="Q225" s="20">
        <f t="shared" si="11"/>
        <v>-5587961</v>
      </c>
    </row>
    <row r="226" spans="1:17" hidden="1" outlineLevel="1" x14ac:dyDescent="0.25">
      <c r="A226">
        <v>195</v>
      </c>
      <c r="B226">
        <v>47</v>
      </c>
      <c r="C226">
        <v>25</v>
      </c>
      <c r="D226" t="s">
        <v>182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s="5">
        <v>431741</v>
      </c>
      <c r="L226">
        <v>0</v>
      </c>
      <c r="M226" s="1">
        <v>431741</v>
      </c>
      <c r="N226" s="1">
        <v>0</v>
      </c>
      <c r="O226" s="20">
        <v>431741</v>
      </c>
      <c r="P226" s="20">
        <v>1796000</v>
      </c>
      <c r="Q226" s="20">
        <f t="shared" si="11"/>
        <v>-1364259</v>
      </c>
    </row>
    <row r="227" spans="1:17" hidden="1" outlineLevel="1" x14ac:dyDescent="0.25">
      <c r="A227">
        <v>196</v>
      </c>
      <c r="B227">
        <v>47</v>
      </c>
      <c r="C227">
        <v>81</v>
      </c>
      <c r="D227" t="s">
        <v>195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>
        <v>0</v>
      </c>
      <c r="L227">
        <v>0</v>
      </c>
      <c r="M227" s="1">
        <v>0</v>
      </c>
      <c r="N227" s="1">
        <v>-1853100</v>
      </c>
      <c r="O227" s="20">
        <v>-1853100</v>
      </c>
      <c r="P227" s="20">
        <v>-1920000</v>
      </c>
      <c r="Q227" s="20">
        <f t="shared" si="11"/>
        <v>66900</v>
      </c>
    </row>
    <row r="228" spans="1:17" hidden="1" outlineLevel="1" x14ac:dyDescent="0.25">
      <c r="A228">
        <v>197</v>
      </c>
      <c r="B228">
        <v>47</v>
      </c>
      <c r="C228">
        <v>84</v>
      </c>
      <c r="D228" t="s">
        <v>185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s="4">
        <v>0</v>
      </c>
      <c r="L228">
        <v>0</v>
      </c>
      <c r="M228" s="1">
        <v>0</v>
      </c>
      <c r="N228" s="1">
        <v>6792000</v>
      </c>
      <c r="O228" s="20">
        <v>6792000</v>
      </c>
      <c r="P228" s="20">
        <v>10200000</v>
      </c>
      <c r="Q228" s="20">
        <f t="shared" si="11"/>
        <v>-3408000</v>
      </c>
    </row>
    <row r="229" spans="1:17" hidden="1" outlineLevel="1" x14ac:dyDescent="0.25">
      <c r="A229">
        <v>198</v>
      </c>
      <c r="B229">
        <v>47</v>
      </c>
      <c r="C229">
        <v>89</v>
      </c>
      <c r="D229" t="s">
        <v>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s="5">
        <v>2972828</v>
      </c>
      <c r="L229" s="1">
        <v>12381838</v>
      </c>
      <c r="M229" s="1">
        <v>15354666</v>
      </c>
      <c r="N229" s="1">
        <v>0</v>
      </c>
      <c r="O229" s="20">
        <v>15354666</v>
      </c>
      <c r="P229" s="20">
        <v>12290579</v>
      </c>
      <c r="Q229" s="20">
        <f t="shared" si="11"/>
        <v>3064087</v>
      </c>
    </row>
    <row r="230" spans="1:17" s="2" customFormat="1" collapsed="1" x14ac:dyDescent="0.25">
      <c r="A230" s="2">
        <v>20</v>
      </c>
      <c r="B230" s="2">
        <v>61</v>
      </c>
      <c r="D230" s="2" t="s">
        <v>196</v>
      </c>
      <c r="E230" s="2">
        <v>0</v>
      </c>
      <c r="F230" s="2">
        <v>0</v>
      </c>
      <c r="G230" s="3">
        <v>-42048040</v>
      </c>
      <c r="H230" s="3">
        <v>-42048040</v>
      </c>
      <c r="I230" s="2">
        <v>0</v>
      </c>
      <c r="J230" s="2">
        <v>0</v>
      </c>
      <c r="K230" s="13">
        <v>28084354</v>
      </c>
      <c r="L230" s="3">
        <v>6926381</v>
      </c>
      <c r="M230" s="3">
        <v>35010735</v>
      </c>
      <c r="N230" s="3">
        <v>8544878</v>
      </c>
      <c r="O230" s="21">
        <v>1507573</v>
      </c>
      <c r="P230" s="21">
        <v>-1167332</v>
      </c>
      <c r="Q230" s="21">
        <f>O230-P230</f>
        <v>2674905</v>
      </c>
    </row>
    <row r="231" spans="1:17" hidden="1" outlineLevel="1" x14ac:dyDescent="0.25">
      <c r="A231">
        <v>201</v>
      </c>
      <c r="B231">
        <v>61</v>
      </c>
      <c r="C231">
        <v>2</v>
      </c>
      <c r="D231" t="s">
        <v>197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s="5">
        <v>3623985</v>
      </c>
      <c r="L231">
        <v>0</v>
      </c>
      <c r="M231" s="1">
        <v>3623985</v>
      </c>
      <c r="N231" s="1">
        <v>0</v>
      </c>
      <c r="O231" s="20">
        <v>3623985</v>
      </c>
      <c r="P231" s="20">
        <v>8645282</v>
      </c>
      <c r="Q231" s="20">
        <f t="shared" si="11"/>
        <v>-5021297</v>
      </c>
    </row>
    <row r="232" spans="1:17" hidden="1" outlineLevel="1" x14ac:dyDescent="0.25">
      <c r="A232">
        <v>202</v>
      </c>
      <c r="B232">
        <v>61</v>
      </c>
      <c r="C232">
        <v>12</v>
      </c>
      <c r="D232" t="s">
        <v>198</v>
      </c>
      <c r="E232">
        <v>0</v>
      </c>
      <c r="F232">
        <v>0</v>
      </c>
      <c r="G232" s="1">
        <v>-1061270</v>
      </c>
      <c r="H232" s="1">
        <v>-1061270</v>
      </c>
      <c r="I232">
        <v>0</v>
      </c>
      <c r="J232">
        <v>0</v>
      </c>
      <c r="K232" s="5">
        <v>353449</v>
      </c>
      <c r="L232" s="1">
        <v>229077</v>
      </c>
      <c r="M232" s="1">
        <v>582526</v>
      </c>
      <c r="N232" s="1">
        <v>625974</v>
      </c>
      <c r="O232" s="20">
        <v>147230</v>
      </c>
      <c r="P232" s="20">
        <v>-630097</v>
      </c>
      <c r="Q232" s="20">
        <f t="shared" si="11"/>
        <v>777327</v>
      </c>
    </row>
    <row r="233" spans="1:17" hidden="1" outlineLevel="1" x14ac:dyDescent="0.25">
      <c r="A233">
        <v>203</v>
      </c>
      <c r="B233">
        <v>61</v>
      </c>
      <c r="C233">
        <v>13</v>
      </c>
      <c r="D233" t="s">
        <v>199</v>
      </c>
      <c r="E233">
        <v>0</v>
      </c>
      <c r="F233">
        <v>0</v>
      </c>
      <c r="G233" s="1">
        <v>-1288636</v>
      </c>
      <c r="H233" s="1">
        <v>-1288636</v>
      </c>
      <c r="I233">
        <v>0</v>
      </c>
      <c r="J233">
        <v>0</v>
      </c>
      <c r="K233" s="5">
        <v>276352</v>
      </c>
      <c r="L233" s="1">
        <v>245255</v>
      </c>
      <c r="M233" s="1">
        <v>521607</v>
      </c>
      <c r="N233" s="1">
        <v>233163</v>
      </c>
      <c r="O233" s="20">
        <v>-533866</v>
      </c>
      <c r="P233" s="20">
        <v>-858452</v>
      </c>
      <c r="Q233" s="20">
        <f t="shared" si="11"/>
        <v>324586</v>
      </c>
    </row>
    <row r="234" spans="1:17" hidden="1" outlineLevel="1" x14ac:dyDescent="0.25">
      <c r="A234">
        <v>204</v>
      </c>
      <c r="B234">
        <v>61</v>
      </c>
      <c r="C234">
        <v>19</v>
      </c>
      <c r="D234" t="s">
        <v>200</v>
      </c>
      <c r="E234">
        <v>0</v>
      </c>
      <c r="F234">
        <v>0</v>
      </c>
      <c r="G234" s="1">
        <v>-1145382</v>
      </c>
      <c r="H234" s="1">
        <v>-1145382</v>
      </c>
      <c r="I234">
        <v>0</v>
      </c>
      <c r="J234">
        <v>0</v>
      </c>
      <c r="K234" s="5">
        <v>370830</v>
      </c>
      <c r="L234" s="1">
        <v>279497</v>
      </c>
      <c r="M234" s="1">
        <v>650327</v>
      </c>
      <c r="N234" s="1">
        <v>451891</v>
      </c>
      <c r="O234" s="20">
        <v>-43164</v>
      </c>
      <c r="P234" s="20">
        <v>-647037</v>
      </c>
      <c r="Q234" s="20">
        <f t="shared" si="11"/>
        <v>603873</v>
      </c>
    </row>
    <row r="235" spans="1:17" hidden="1" outlineLevel="1" x14ac:dyDescent="0.25">
      <c r="A235">
        <v>205</v>
      </c>
      <c r="B235">
        <v>61</v>
      </c>
      <c r="C235">
        <v>25</v>
      </c>
      <c r="D235" t="s">
        <v>201</v>
      </c>
      <c r="E235">
        <v>0</v>
      </c>
      <c r="F235">
        <v>0</v>
      </c>
      <c r="G235" s="1">
        <v>-787953</v>
      </c>
      <c r="H235" s="1">
        <v>-787953</v>
      </c>
      <c r="I235">
        <v>0</v>
      </c>
      <c r="J235">
        <v>0</v>
      </c>
      <c r="K235" s="5">
        <v>279683</v>
      </c>
      <c r="L235" s="1">
        <v>279394</v>
      </c>
      <c r="M235" s="1">
        <v>559077</v>
      </c>
      <c r="N235" s="1">
        <v>251267</v>
      </c>
      <c r="O235" s="20">
        <v>22391</v>
      </c>
      <c r="P235" s="20">
        <v>-685400</v>
      </c>
      <c r="Q235" s="20">
        <f t="shared" si="11"/>
        <v>707791</v>
      </c>
    </row>
    <row r="236" spans="1:17" hidden="1" outlineLevel="1" x14ac:dyDescent="0.25">
      <c r="A236">
        <v>206</v>
      </c>
      <c r="B236">
        <v>61</v>
      </c>
      <c r="C236">
        <v>26</v>
      </c>
      <c r="D236" t="s">
        <v>202</v>
      </c>
      <c r="E236">
        <v>0</v>
      </c>
      <c r="F236">
        <v>0</v>
      </c>
      <c r="G236" s="1">
        <v>-1326436</v>
      </c>
      <c r="H236" s="1">
        <v>-1326436</v>
      </c>
      <c r="I236">
        <v>0</v>
      </c>
      <c r="J236">
        <v>0</v>
      </c>
      <c r="K236" s="5">
        <v>245675</v>
      </c>
      <c r="L236" s="1">
        <v>318033</v>
      </c>
      <c r="M236" s="1">
        <v>563708</v>
      </c>
      <c r="N236" s="1">
        <v>285096</v>
      </c>
      <c r="O236" s="20">
        <v>-477632</v>
      </c>
      <c r="P236" s="20">
        <v>-773482</v>
      </c>
      <c r="Q236" s="20">
        <f t="shared" si="11"/>
        <v>295850</v>
      </c>
    </row>
    <row r="237" spans="1:17" hidden="1" outlineLevel="1" x14ac:dyDescent="0.25">
      <c r="A237">
        <v>207</v>
      </c>
      <c r="B237">
        <v>61</v>
      </c>
      <c r="C237">
        <v>27</v>
      </c>
      <c r="D237" t="s">
        <v>203</v>
      </c>
      <c r="E237">
        <v>0</v>
      </c>
      <c r="F237">
        <v>0</v>
      </c>
      <c r="G237" s="1">
        <v>-1179402</v>
      </c>
      <c r="H237" s="1">
        <v>-1179402</v>
      </c>
      <c r="I237">
        <v>0</v>
      </c>
      <c r="J237">
        <v>0</v>
      </c>
      <c r="K237" s="5">
        <v>229535</v>
      </c>
      <c r="L237" s="1">
        <v>283852</v>
      </c>
      <c r="M237" s="1">
        <v>513387</v>
      </c>
      <c r="N237" s="1">
        <v>254452</v>
      </c>
      <c r="O237" s="20">
        <v>-411563</v>
      </c>
      <c r="P237" s="20">
        <v>-678330</v>
      </c>
      <c r="Q237" s="20">
        <f t="shared" si="11"/>
        <v>266767</v>
      </c>
    </row>
    <row r="238" spans="1:17" hidden="1" outlineLevel="1" x14ac:dyDescent="0.25">
      <c r="A238">
        <v>208</v>
      </c>
      <c r="B238">
        <v>61</v>
      </c>
      <c r="C238">
        <v>28</v>
      </c>
      <c r="D238" t="s">
        <v>204</v>
      </c>
      <c r="E238">
        <v>0</v>
      </c>
      <c r="F238">
        <v>0</v>
      </c>
      <c r="G238" s="1">
        <v>-1053636</v>
      </c>
      <c r="H238" s="1">
        <v>-1053636</v>
      </c>
      <c r="I238">
        <v>0</v>
      </c>
      <c r="J238">
        <v>0</v>
      </c>
      <c r="K238" s="5">
        <v>199168</v>
      </c>
      <c r="L238" s="1">
        <v>238079</v>
      </c>
      <c r="M238" s="1">
        <v>437247</v>
      </c>
      <c r="N238" s="1">
        <v>215709</v>
      </c>
      <c r="O238" s="20">
        <v>-400680</v>
      </c>
      <c r="P238" s="20">
        <v>-622194</v>
      </c>
      <c r="Q238" s="20">
        <f t="shared" si="11"/>
        <v>221514</v>
      </c>
    </row>
    <row r="239" spans="1:17" hidden="1" outlineLevel="1" x14ac:dyDescent="0.25">
      <c r="A239">
        <v>209</v>
      </c>
      <c r="B239">
        <v>61</v>
      </c>
      <c r="C239">
        <v>29</v>
      </c>
      <c r="D239" t="s">
        <v>205</v>
      </c>
      <c r="E239">
        <v>0</v>
      </c>
      <c r="F239">
        <v>0</v>
      </c>
      <c r="G239" s="1">
        <v>-1326436</v>
      </c>
      <c r="H239" s="1">
        <v>-1326436</v>
      </c>
      <c r="I239">
        <v>0</v>
      </c>
      <c r="J239">
        <v>0</v>
      </c>
      <c r="K239" s="5">
        <v>248470</v>
      </c>
      <c r="L239" s="1">
        <v>322194</v>
      </c>
      <c r="M239" s="1">
        <v>570664</v>
      </c>
      <c r="N239" s="1">
        <v>288825</v>
      </c>
      <c r="O239" s="20">
        <v>-466947</v>
      </c>
      <c r="P239" s="20">
        <v>-766632</v>
      </c>
      <c r="Q239" s="20">
        <f t="shared" si="11"/>
        <v>299685</v>
      </c>
    </row>
    <row r="240" spans="1:17" hidden="1" outlineLevel="1" x14ac:dyDescent="0.25">
      <c r="A240">
        <v>2010</v>
      </c>
      <c r="B240">
        <v>61</v>
      </c>
      <c r="C240">
        <v>30</v>
      </c>
      <c r="D240" t="s">
        <v>206</v>
      </c>
      <c r="E240">
        <v>0</v>
      </c>
      <c r="F240">
        <v>0</v>
      </c>
      <c r="G240" s="1">
        <v>-1053638</v>
      </c>
      <c r="H240" s="1">
        <v>-1053638</v>
      </c>
      <c r="I240">
        <v>0</v>
      </c>
      <c r="J240">
        <v>0</v>
      </c>
      <c r="K240" s="5">
        <v>199926</v>
      </c>
      <c r="L240" s="1">
        <v>238079</v>
      </c>
      <c r="M240" s="1">
        <v>438005</v>
      </c>
      <c r="N240" s="1">
        <v>213420</v>
      </c>
      <c r="O240" s="20">
        <v>-402213</v>
      </c>
      <c r="P240" s="20">
        <v>-621742</v>
      </c>
      <c r="Q240" s="20">
        <f t="shared" si="11"/>
        <v>219529</v>
      </c>
    </row>
    <row r="241" spans="1:17" hidden="1" outlineLevel="1" x14ac:dyDescent="0.25">
      <c r="A241">
        <v>2011</v>
      </c>
      <c r="B241">
        <v>61</v>
      </c>
      <c r="C241">
        <v>31</v>
      </c>
      <c r="D241" t="s">
        <v>207</v>
      </c>
      <c r="E241">
        <v>0</v>
      </c>
      <c r="F241">
        <v>0</v>
      </c>
      <c r="G241" s="1">
        <v>-1072633</v>
      </c>
      <c r="H241" s="1">
        <v>-1072633</v>
      </c>
      <c r="I241">
        <v>0</v>
      </c>
      <c r="J241">
        <v>0</v>
      </c>
      <c r="K241" s="5">
        <v>967533</v>
      </c>
      <c r="L241" s="1">
        <v>276659</v>
      </c>
      <c r="M241" s="1">
        <v>1244192</v>
      </c>
      <c r="N241" s="1">
        <v>825163</v>
      </c>
      <c r="O241" s="20">
        <v>996722</v>
      </c>
      <c r="P241" s="20">
        <v>-650870</v>
      </c>
      <c r="Q241" s="20">
        <f t="shared" si="11"/>
        <v>1647592</v>
      </c>
    </row>
    <row r="242" spans="1:17" hidden="1" outlineLevel="1" x14ac:dyDescent="0.25">
      <c r="A242">
        <v>2012</v>
      </c>
      <c r="B242">
        <v>61</v>
      </c>
      <c r="C242">
        <v>34</v>
      </c>
      <c r="D242" t="s">
        <v>208</v>
      </c>
      <c r="E242">
        <v>0</v>
      </c>
      <c r="F242">
        <v>0</v>
      </c>
      <c r="G242" s="1">
        <v>-1339819</v>
      </c>
      <c r="H242" s="1">
        <v>-1339819</v>
      </c>
      <c r="I242">
        <v>0</v>
      </c>
      <c r="J242">
        <v>0</v>
      </c>
      <c r="K242" s="5">
        <v>221171</v>
      </c>
      <c r="L242" s="1">
        <v>167585</v>
      </c>
      <c r="M242" s="1">
        <v>388756</v>
      </c>
      <c r="N242" s="1">
        <v>158318</v>
      </c>
      <c r="O242" s="20">
        <v>-792745</v>
      </c>
      <c r="P242" s="20">
        <v>-704762</v>
      </c>
      <c r="Q242" s="20">
        <f t="shared" si="11"/>
        <v>-87983</v>
      </c>
    </row>
    <row r="243" spans="1:17" hidden="1" outlineLevel="1" x14ac:dyDescent="0.25">
      <c r="A243">
        <v>2013</v>
      </c>
      <c r="B243">
        <v>61</v>
      </c>
      <c r="C243">
        <v>37</v>
      </c>
      <c r="D243" t="s">
        <v>209</v>
      </c>
      <c r="E243">
        <v>0</v>
      </c>
      <c r="F243">
        <v>0</v>
      </c>
      <c r="G243" s="1">
        <v>-1177458</v>
      </c>
      <c r="H243" s="1">
        <v>-1177458</v>
      </c>
      <c r="I243">
        <v>0</v>
      </c>
      <c r="J243">
        <v>0</v>
      </c>
      <c r="K243" s="5">
        <v>243030</v>
      </c>
      <c r="L243" s="1">
        <v>215111</v>
      </c>
      <c r="M243" s="1">
        <v>458141</v>
      </c>
      <c r="N243" s="1">
        <v>261539</v>
      </c>
      <c r="O243" s="20">
        <v>-457778</v>
      </c>
      <c r="P243" s="20">
        <v>-725020</v>
      </c>
      <c r="Q243" s="20">
        <f t="shared" si="11"/>
        <v>267242</v>
      </c>
    </row>
    <row r="244" spans="1:17" hidden="1" outlineLevel="1" x14ac:dyDescent="0.25">
      <c r="A244">
        <v>2014</v>
      </c>
      <c r="B244">
        <v>61</v>
      </c>
      <c r="C244">
        <v>38</v>
      </c>
      <c r="D244" t="s">
        <v>210</v>
      </c>
      <c r="E244">
        <v>0</v>
      </c>
      <c r="F244">
        <v>0</v>
      </c>
      <c r="G244" s="1">
        <v>-1253604</v>
      </c>
      <c r="H244" s="1">
        <v>-1253604</v>
      </c>
      <c r="I244">
        <v>0</v>
      </c>
      <c r="J244">
        <v>0</v>
      </c>
      <c r="K244" s="5">
        <v>1308619</v>
      </c>
      <c r="L244" s="1">
        <v>290549</v>
      </c>
      <c r="M244" s="1">
        <v>1599168</v>
      </c>
      <c r="N244" s="1">
        <v>434319</v>
      </c>
      <c r="O244" s="20">
        <v>779883</v>
      </c>
      <c r="P244" s="20">
        <v>-787388</v>
      </c>
      <c r="Q244" s="20">
        <f t="shared" si="11"/>
        <v>1567271</v>
      </c>
    </row>
    <row r="245" spans="1:17" hidden="1" outlineLevel="1" x14ac:dyDescent="0.25">
      <c r="A245">
        <v>2015</v>
      </c>
      <c r="B245">
        <v>61</v>
      </c>
      <c r="C245">
        <v>40</v>
      </c>
      <c r="D245" t="s">
        <v>211</v>
      </c>
      <c r="E245">
        <v>0</v>
      </c>
      <c r="F245">
        <v>0</v>
      </c>
      <c r="G245" s="1">
        <v>-1249404</v>
      </c>
      <c r="H245" s="1">
        <v>-1249404</v>
      </c>
      <c r="I245">
        <v>0</v>
      </c>
      <c r="J245">
        <v>0</v>
      </c>
      <c r="K245" s="5">
        <v>266154</v>
      </c>
      <c r="L245" s="1">
        <v>200829</v>
      </c>
      <c r="M245" s="1">
        <v>466983</v>
      </c>
      <c r="N245" s="1">
        <v>206469</v>
      </c>
      <c r="O245" s="20">
        <v>-575952</v>
      </c>
      <c r="P245" s="20">
        <v>-790713</v>
      </c>
      <c r="Q245" s="20">
        <f t="shared" si="11"/>
        <v>214761</v>
      </c>
    </row>
    <row r="246" spans="1:17" hidden="1" outlineLevel="1" x14ac:dyDescent="0.25">
      <c r="A246">
        <v>2016</v>
      </c>
      <c r="B246">
        <v>61</v>
      </c>
      <c r="C246">
        <v>41</v>
      </c>
      <c r="D246" t="s">
        <v>212</v>
      </c>
      <c r="E246">
        <v>0</v>
      </c>
      <c r="F246">
        <v>0</v>
      </c>
      <c r="G246" s="1">
        <v>-1324804</v>
      </c>
      <c r="H246" s="1">
        <v>-1324804</v>
      </c>
      <c r="I246">
        <v>0</v>
      </c>
      <c r="J246">
        <v>0</v>
      </c>
      <c r="K246" s="5">
        <v>301372</v>
      </c>
      <c r="L246" s="1">
        <v>251389</v>
      </c>
      <c r="M246" s="1">
        <v>552761</v>
      </c>
      <c r="N246" s="1">
        <v>298284</v>
      </c>
      <c r="O246" s="20">
        <v>-473759</v>
      </c>
      <c r="P246" s="20">
        <v>-813902</v>
      </c>
      <c r="Q246" s="20">
        <f t="shared" si="11"/>
        <v>340143</v>
      </c>
    </row>
    <row r="247" spans="1:17" hidden="1" outlineLevel="1" x14ac:dyDescent="0.25">
      <c r="A247">
        <v>2017</v>
      </c>
      <c r="B247">
        <v>61</v>
      </c>
      <c r="C247">
        <v>43</v>
      </c>
      <c r="D247" t="s">
        <v>213</v>
      </c>
      <c r="E247">
        <v>0</v>
      </c>
      <c r="F247">
        <v>0</v>
      </c>
      <c r="G247" s="1">
        <v>-1242249</v>
      </c>
      <c r="H247" s="1">
        <v>-1242249</v>
      </c>
      <c r="I247">
        <v>0</v>
      </c>
      <c r="J247">
        <v>0</v>
      </c>
      <c r="K247" s="5">
        <v>271880</v>
      </c>
      <c r="L247" s="1">
        <v>169700</v>
      </c>
      <c r="M247" s="1">
        <v>441580</v>
      </c>
      <c r="N247" s="1">
        <v>224224</v>
      </c>
      <c r="O247" s="20">
        <v>-576445</v>
      </c>
      <c r="P247" s="20">
        <v>-802177</v>
      </c>
      <c r="Q247" s="20">
        <f t="shared" si="11"/>
        <v>225732</v>
      </c>
    </row>
    <row r="248" spans="1:17" hidden="1" outlineLevel="1" x14ac:dyDescent="0.25">
      <c r="A248">
        <v>2018</v>
      </c>
      <c r="B248">
        <v>61</v>
      </c>
      <c r="C248">
        <v>46</v>
      </c>
      <c r="D248" t="s">
        <v>214</v>
      </c>
      <c r="E248">
        <v>0</v>
      </c>
      <c r="F248">
        <v>0</v>
      </c>
      <c r="G248" s="1">
        <v>-1215366</v>
      </c>
      <c r="H248" s="1">
        <v>-1215366</v>
      </c>
      <c r="I248">
        <v>0</v>
      </c>
      <c r="J248">
        <v>0</v>
      </c>
      <c r="K248" s="5">
        <v>676046</v>
      </c>
      <c r="L248" s="1">
        <v>141441</v>
      </c>
      <c r="M248" s="1">
        <v>817487</v>
      </c>
      <c r="N248" s="1">
        <v>218647</v>
      </c>
      <c r="O248" s="20">
        <v>-179232</v>
      </c>
      <c r="P248" s="20">
        <v>-815726</v>
      </c>
      <c r="Q248" s="20">
        <f t="shared" si="11"/>
        <v>636494</v>
      </c>
    </row>
    <row r="249" spans="1:17" hidden="1" outlineLevel="1" x14ac:dyDescent="0.25">
      <c r="A249">
        <v>2019</v>
      </c>
      <c r="B249">
        <v>61</v>
      </c>
      <c r="C249">
        <v>49</v>
      </c>
      <c r="D249" t="s">
        <v>215</v>
      </c>
      <c r="E249">
        <v>0</v>
      </c>
      <c r="F249">
        <v>0</v>
      </c>
      <c r="G249" s="1">
        <v>-1045350</v>
      </c>
      <c r="H249" s="1">
        <v>-1045350</v>
      </c>
      <c r="I249">
        <v>0</v>
      </c>
      <c r="J249">
        <v>0</v>
      </c>
      <c r="K249" s="5">
        <v>1620161</v>
      </c>
      <c r="L249">
        <v>0</v>
      </c>
      <c r="M249" s="1">
        <v>1620161</v>
      </c>
      <c r="N249" s="1">
        <v>0</v>
      </c>
      <c r="O249" s="20">
        <v>574811</v>
      </c>
      <c r="P249" s="20">
        <v>563196</v>
      </c>
      <c r="Q249" s="20">
        <f t="shared" si="11"/>
        <v>11615</v>
      </c>
    </row>
    <row r="250" spans="1:17" hidden="1" outlineLevel="1" x14ac:dyDescent="0.25">
      <c r="A250">
        <v>2020</v>
      </c>
      <c r="B250">
        <v>61</v>
      </c>
      <c r="C250">
        <v>50</v>
      </c>
      <c r="D250" t="s">
        <v>242</v>
      </c>
      <c r="E250">
        <v>0</v>
      </c>
      <c r="F250">
        <v>0</v>
      </c>
      <c r="G250" s="1">
        <v>-1145382</v>
      </c>
      <c r="H250" s="1">
        <v>-1145382</v>
      </c>
      <c r="I250">
        <v>0</v>
      </c>
      <c r="J250">
        <v>0</v>
      </c>
      <c r="K250" s="5">
        <v>1680000</v>
      </c>
      <c r="L250">
        <v>0</v>
      </c>
      <c r="M250" s="1">
        <v>1680000</v>
      </c>
      <c r="N250" s="1">
        <v>0</v>
      </c>
      <c r="O250" s="20">
        <v>534618</v>
      </c>
      <c r="P250" s="20">
        <v>0</v>
      </c>
      <c r="Q250" s="20">
        <f t="shared" si="11"/>
        <v>534618</v>
      </c>
    </row>
    <row r="251" spans="1:17" hidden="1" outlineLevel="1" x14ac:dyDescent="0.25">
      <c r="A251">
        <v>2021</v>
      </c>
      <c r="B251">
        <v>61</v>
      </c>
      <c r="C251">
        <v>51</v>
      </c>
      <c r="D251" t="s">
        <v>216</v>
      </c>
      <c r="E251">
        <v>0</v>
      </c>
      <c r="F251">
        <v>0</v>
      </c>
      <c r="G251" s="1">
        <v>-773618</v>
      </c>
      <c r="H251" s="1">
        <v>-773618</v>
      </c>
      <c r="I251">
        <v>0</v>
      </c>
      <c r="J251">
        <v>0</v>
      </c>
      <c r="K251" s="5">
        <v>966063</v>
      </c>
      <c r="L251" s="1">
        <v>145522</v>
      </c>
      <c r="M251" s="1">
        <v>1111585</v>
      </c>
      <c r="N251" s="1">
        <v>158569</v>
      </c>
      <c r="O251" s="20">
        <v>496536</v>
      </c>
      <c r="P251" s="20">
        <v>-741367</v>
      </c>
      <c r="Q251" s="20">
        <f t="shared" si="11"/>
        <v>1237903</v>
      </c>
    </row>
    <row r="252" spans="1:17" hidden="1" outlineLevel="1" x14ac:dyDescent="0.25">
      <c r="A252">
        <v>2022</v>
      </c>
      <c r="B252">
        <v>61</v>
      </c>
      <c r="C252">
        <v>53</v>
      </c>
      <c r="D252" t="s">
        <v>217</v>
      </c>
      <c r="E252">
        <v>0</v>
      </c>
      <c r="F252">
        <v>0</v>
      </c>
      <c r="G252" s="1">
        <v>-1145382</v>
      </c>
      <c r="H252" s="1">
        <v>-1145382</v>
      </c>
      <c r="I252">
        <v>0</v>
      </c>
      <c r="J252">
        <v>0</v>
      </c>
      <c r="K252" s="5">
        <v>514979</v>
      </c>
      <c r="L252" s="1">
        <v>230320</v>
      </c>
      <c r="M252" s="1">
        <v>745299</v>
      </c>
      <c r="N252" s="1">
        <v>227498</v>
      </c>
      <c r="O252" s="20">
        <v>-172585</v>
      </c>
      <c r="P252" s="20">
        <v>-748082</v>
      </c>
      <c r="Q252" s="20">
        <f t="shared" si="11"/>
        <v>575497</v>
      </c>
    </row>
    <row r="253" spans="1:17" hidden="1" outlineLevel="1" x14ac:dyDescent="0.25">
      <c r="A253">
        <v>2023</v>
      </c>
      <c r="B253">
        <v>61</v>
      </c>
      <c r="C253">
        <v>54</v>
      </c>
      <c r="D253" t="s">
        <v>218</v>
      </c>
      <c r="E253">
        <v>0</v>
      </c>
      <c r="F253">
        <v>0</v>
      </c>
      <c r="G253" s="1">
        <v>-1270694</v>
      </c>
      <c r="H253" s="1">
        <v>-1270694</v>
      </c>
      <c r="I253">
        <v>0</v>
      </c>
      <c r="J253">
        <v>0</v>
      </c>
      <c r="K253" s="5">
        <v>669936</v>
      </c>
      <c r="L253" s="1">
        <v>222213</v>
      </c>
      <c r="M253" s="1">
        <v>892149</v>
      </c>
      <c r="N253" s="1">
        <v>416825</v>
      </c>
      <c r="O253" s="20">
        <v>38280</v>
      </c>
      <c r="P253" s="20">
        <v>-879060</v>
      </c>
      <c r="Q253" s="20">
        <f t="shared" si="11"/>
        <v>917340</v>
      </c>
    </row>
    <row r="254" spans="1:17" hidden="1" outlineLevel="1" x14ac:dyDescent="0.25">
      <c r="A254">
        <v>2024</v>
      </c>
      <c r="B254">
        <v>61</v>
      </c>
      <c r="C254">
        <v>58</v>
      </c>
      <c r="D254" t="s">
        <v>219</v>
      </c>
      <c r="E254">
        <v>0</v>
      </c>
      <c r="F254">
        <v>0</v>
      </c>
      <c r="G254" s="1">
        <v>-4132311</v>
      </c>
      <c r="H254" s="1">
        <v>-4132311</v>
      </c>
      <c r="I254">
        <v>0</v>
      </c>
      <c r="J254">
        <v>0</v>
      </c>
      <c r="K254" s="5">
        <v>5339225</v>
      </c>
      <c r="L254" s="1">
        <v>257634</v>
      </c>
      <c r="M254" s="1">
        <v>5596859</v>
      </c>
      <c r="N254" s="1">
        <v>263782</v>
      </c>
      <c r="O254" s="20">
        <v>1728330</v>
      </c>
      <c r="P254" s="20">
        <v>-664040</v>
      </c>
      <c r="Q254" s="20">
        <f t="shared" si="11"/>
        <v>2392370</v>
      </c>
    </row>
    <row r="255" spans="1:17" hidden="1" outlineLevel="1" x14ac:dyDescent="0.25">
      <c r="A255">
        <v>2025</v>
      </c>
      <c r="B255">
        <v>61</v>
      </c>
      <c r="C255">
        <v>59</v>
      </c>
      <c r="D255" t="s">
        <v>220</v>
      </c>
      <c r="E255">
        <v>0</v>
      </c>
      <c r="F255">
        <v>0</v>
      </c>
      <c r="G255" s="1">
        <v>-1323439</v>
      </c>
      <c r="H255" s="1">
        <v>-1323439</v>
      </c>
      <c r="I255">
        <v>0</v>
      </c>
      <c r="J255">
        <v>0</v>
      </c>
      <c r="K255" s="5">
        <v>404162</v>
      </c>
      <c r="L255" s="1">
        <v>201311</v>
      </c>
      <c r="M255" s="1">
        <v>605473</v>
      </c>
      <c r="N255" s="1">
        <v>52372</v>
      </c>
      <c r="O255" s="20">
        <v>-665594</v>
      </c>
      <c r="P255" s="20">
        <v>-883680</v>
      </c>
      <c r="Q255" s="20">
        <f t="shared" si="11"/>
        <v>218086</v>
      </c>
    </row>
    <row r="256" spans="1:17" hidden="1" outlineLevel="1" x14ac:dyDescent="0.25">
      <c r="A256">
        <v>2026</v>
      </c>
      <c r="B256">
        <v>61</v>
      </c>
      <c r="C256">
        <v>63</v>
      </c>
      <c r="D256" t="s">
        <v>221</v>
      </c>
      <c r="E256">
        <v>0</v>
      </c>
      <c r="F256">
        <v>0</v>
      </c>
      <c r="G256" s="1">
        <v>-1327636</v>
      </c>
      <c r="H256" s="1">
        <v>-1327636</v>
      </c>
      <c r="I256">
        <v>0</v>
      </c>
      <c r="J256">
        <v>0</v>
      </c>
      <c r="K256" s="5">
        <v>266103</v>
      </c>
      <c r="L256" s="1">
        <v>232864</v>
      </c>
      <c r="M256" s="1">
        <v>498967</v>
      </c>
      <c r="N256" s="1">
        <v>259092</v>
      </c>
      <c r="O256" s="20">
        <v>-569577</v>
      </c>
      <c r="P256" s="20">
        <v>-835191</v>
      </c>
      <c r="Q256" s="20">
        <f t="shared" si="11"/>
        <v>265614</v>
      </c>
    </row>
    <row r="257" spans="1:17" hidden="1" outlineLevel="1" x14ac:dyDescent="0.25">
      <c r="A257">
        <v>2027</v>
      </c>
      <c r="B257">
        <v>61</v>
      </c>
      <c r="C257">
        <v>68</v>
      </c>
      <c r="D257" t="s">
        <v>222</v>
      </c>
      <c r="E257">
        <v>0</v>
      </c>
      <c r="F257">
        <v>0</v>
      </c>
      <c r="G257" s="1">
        <v>-1328716</v>
      </c>
      <c r="H257" s="1">
        <v>-1328716</v>
      </c>
      <c r="I257">
        <v>0</v>
      </c>
      <c r="J257">
        <v>0</v>
      </c>
      <c r="K257" s="5">
        <v>248977</v>
      </c>
      <c r="L257" s="1">
        <v>242497</v>
      </c>
      <c r="M257" s="1">
        <v>491474</v>
      </c>
      <c r="N257" s="1">
        <v>259092</v>
      </c>
      <c r="O257" s="20">
        <v>-578150</v>
      </c>
      <c r="P257" s="20">
        <v>-854458</v>
      </c>
      <c r="Q257" s="20">
        <f t="shared" si="11"/>
        <v>276308</v>
      </c>
    </row>
    <row r="258" spans="1:17" hidden="1" outlineLevel="1" x14ac:dyDescent="0.25">
      <c r="A258">
        <v>2028</v>
      </c>
      <c r="B258">
        <v>61</v>
      </c>
      <c r="C258">
        <v>70</v>
      </c>
      <c r="D258" t="s">
        <v>223</v>
      </c>
      <c r="E258">
        <v>0</v>
      </c>
      <c r="F258">
        <v>0</v>
      </c>
      <c r="G258" s="1">
        <v>-1328716</v>
      </c>
      <c r="H258" s="1">
        <v>-1328716</v>
      </c>
      <c r="I258">
        <v>0</v>
      </c>
      <c r="J258">
        <v>0</v>
      </c>
      <c r="K258" s="5">
        <v>248723</v>
      </c>
      <c r="L258" s="1">
        <v>242497</v>
      </c>
      <c r="M258" s="1">
        <v>491220</v>
      </c>
      <c r="N258" s="1">
        <v>259092</v>
      </c>
      <c r="O258" s="20">
        <v>-578404</v>
      </c>
      <c r="P258" s="20">
        <v>-854220</v>
      </c>
      <c r="Q258" s="20">
        <f t="shared" si="11"/>
        <v>275816</v>
      </c>
    </row>
    <row r="259" spans="1:17" hidden="1" outlineLevel="1" x14ac:dyDescent="0.25">
      <c r="A259">
        <v>2029</v>
      </c>
      <c r="B259">
        <v>61</v>
      </c>
      <c r="C259">
        <v>71</v>
      </c>
      <c r="D259" t="s">
        <v>224</v>
      </c>
      <c r="E259">
        <v>0</v>
      </c>
      <c r="F259">
        <v>0</v>
      </c>
      <c r="G259" s="1">
        <v>-1328710</v>
      </c>
      <c r="H259" s="1">
        <v>-1328710</v>
      </c>
      <c r="I259">
        <v>0</v>
      </c>
      <c r="J259">
        <v>0</v>
      </c>
      <c r="K259" s="5">
        <v>2901273</v>
      </c>
      <c r="L259">
        <v>0</v>
      </c>
      <c r="M259" s="1">
        <v>2901273</v>
      </c>
      <c r="N259" s="1">
        <v>0</v>
      </c>
      <c r="O259" s="20">
        <v>1572563</v>
      </c>
      <c r="P259" s="20">
        <v>551556</v>
      </c>
      <c r="Q259" s="20">
        <f t="shared" si="11"/>
        <v>1021007</v>
      </c>
    </row>
    <row r="260" spans="1:17" hidden="1" outlineLevel="1" x14ac:dyDescent="0.25">
      <c r="A260">
        <v>2030</v>
      </c>
      <c r="B260">
        <v>61</v>
      </c>
      <c r="C260">
        <v>73</v>
      </c>
      <c r="D260" t="s">
        <v>225</v>
      </c>
      <c r="E260">
        <v>0</v>
      </c>
      <c r="F260">
        <v>0</v>
      </c>
      <c r="G260" s="1">
        <v>-1327636</v>
      </c>
      <c r="H260" s="1">
        <v>-1327636</v>
      </c>
      <c r="I260">
        <v>0</v>
      </c>
      <c r="J260">
        <v>0</v>
      </c>
      <c r="K260" s="5">
        <v>339253</v>
      </c>
      <c r="L260" s="1">
        <v>206700</v>
      </c>
      <c r="M260" s="1">
        <v>545953</v>
      </c>
      <c r="N260" s="1">
        <v>268722</v>
      </c>
      <c r="O260" s="20">
        <v>-512961</v>
      </c>
      <c r="P260" s="20">
        <v>-883095</v>
      </c>
      <c r="Q260" s="20">
        <f t="shared" si="11"/>
        <v>370134</v>
      </c>
    </row>
    <row r="261" spans="1:17" hidden="1" outlineLevel="1" x14ac:dyDescent="0.25">
      <c r="A261">
        <v>2031</v>
      </c>
      <c r="B261">
        <v>61</v>
      </c>
      <c r="C261">
        <v>74</v>
      </c>
      <c r="D261" t="s">
        <v>226</v>
      </c>
      <c r="E261">
        <v>0</v>
      </c>
      <c r="F261">
        <v>0</v>
      </c>
      <c r="G261" s="1">
        <v>-1055816</v>
      </c>
      <c r="H261" s="1">
        <v>-1055816</v>
      </c>
      <c r="I261">
        <v>0</v>
      </c>
      <c r="J261">
        <v>0</v>
      </c>
      <c r="K261" s="5">
        <v>191322</v>
      </c>
      <c r="L261" s="1">
        <v>199448</v>
      </c>
      <c r="M261" s="1">
        <v>390770</v>
      </c>
      <c r="N261" s="1">
        <v>191254</v>
      </c>
      <c r="O261" s="20">
        <v>-473792</v>
      </c>
      <c r="P261" s="20">
        <v>-683190</v>
      </c>
      <c r="Q261" s="20">
        <f t="shared" si="11"/>
        <v>209398</v>
      </c>
    </row>
    <row r="262" spans="1:17" hidden="1" outlineLevel="1" x14ac:dyDescent="0.25">
      <c r="A262">
        <v>2032</v>
      </c>
      <c r="B262">
        <v>61</v>
      </c>
      <c r="C262">
        <v>75</v>
      </c>
      <c r="D262" t="s">
        <v>227</v>
      </c>
      <c r="E262">
        <v>0</v>
      </c>
      <c r="F262">
        <v>0</v>
      </c>
      <c r="G262" s="1">
        <v>-1049982</v>
      </c>
      <c r="H262" s="1">
        <v>-1049982</v>
      </c>
      <c r="I262">
        <v>0</v>
      </c>
      <c r="J262">
        <v>0</v>
      </c>
      <c r="K262" s="5">
        <v>369040</v>
      </c>
      <c r="L262" s="1">
        <v>199448</v>
      </c>
      <c r="M262" s="1">
        <v>568488</v>
      </c>
      <c r="N262" s="1">
        <v>221814</v>
      </c>
      <c r="O262" s="20">
        <v>-259680</v>
      </c>
      <c r="P262" s="20">
        <v>-682887</v>
      </c>
      <c r="Q262" s="20">
        <f t="shared" si="11"/>
        <v>423207</v>
      </c>
    </row>
    <row r="263" spans="1:17" hidden="1" outlineLevel="1" x14ac:dyDescent="0.25">
      <c r="A263">
        <v>2033</v>
      </c>
      <c r="B263">
        <v>61</v>
      </c>
      <c r="C263">
        <v>76</v>
      </c>
      <c r="D263" t="s">
        <v>228</v>
      </c>
      <c r="E263">
        <v>0</v>
      </c>
      <c r="F263">
        <v>0</v>
      </c>
      <c r="G263" s="1">
        <v>-1184496</v>
      </c>
      <c r="H263" s="1">
        <v>-1184496</v>
      </c>
      <c r="I263">
        <v>0</v>
      </c>
      <c r="J263">
        <v>0</v>
      </c>
      <c r="K263" s="5">
        <v>240847</v>
      </c>
      <c r="L263" s="1">
        <v>199601</v>
      </c>
      <c r="M263" s="1">
        <v>440448</v>
      </c>
      <c r="N263" s="1">
        <v>253649</v>
      </c>
      <c r="O263" s="20">
        <v>-490399</v>
      </c>
      <c r="P263" s="20">
        <v>-775003</v>
      </c>
      <c r="Q263" s="20">
        <f t="shared" si="11"/>
        <v>284604</v>
      </c>
    </row>
    <row r="264" spans="1:17" hidden="1" outlineLevel="1" x14ac:dyDescent="0.25">
      <c r="A264">
        <v>2034</v>
      </c>
      <c r="B264">
        <v>61</v>
      </c>
      <c r="C264">
        <v>77</v>
      </c>
      <c r="D264" t="s">
        <v>229</v>
      </c>
      <c r="E264">
        <v>0</v>
      </c>
      <c r="F264">
        <v>0</v>
      </c>
      <c r="G264" s="1">
        <v>-1182030</v>
      </c>
      <c r="H264" s="1">
        <v>-1182030</v>
      </c>
      <c r="I264">
        <v>0</v>
      </c>
      <c r="J264">
        <v>0</v>
      </c>
      <c r="K264" s="5">
        <v>226549</v>
      </c>
      <c r="L264" s="1">
        <v>199603</v>
      </c>
      <c r="M264" s="1">
        <v>426152</v>
      </c>
      <c r="N264" s="1">
        <v>252111</v>
      </c>
      <c r="O264" s="20">
        <v>-503767</v>
      </c>
      <c r="P264" s="20">
        <v>-772381</v>
      </c>
      <c r="Q264" s="20">
        <f t="shared" si="11"/>
        <v>268614</v>
      </c>
    </row>
    <row r="265" spans="1:17" hidden="1" outlineLevel="1" x14ac:dyDescent="0.25">
      <c r="A265">
        <v>2035</v>
      </c>
      <c r="B265">
        <v>61</v>
      </c>
      <c r="C265">
        <v>81</v>
      </c>
      <c r="D265" t="s">
        <v>230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s="4">
        <v>0</v>
      </c>
      <c r="L265">
        <v>0</v>
      </c>
      <c r="M265" s="1">
        <v>0</v>
      </c>
      <c r="N265" s="1">
        <v>14246</v>
      </c>
      <c r="O265" s="20">
        <v>14246</v>
      </c>
      <c r="P265" s="20">
        <v>0</v>
      </c>
      <c r="Q265" s="20">
        <f t="shared" si="11"/>
        <v>14246</v>
      </c>
    </row>
    <row r="266" spans="1:17" hidden="1" outlineLevel="1" x14ac:dyDescent="0.25">
      <c r="A266">
        <v>2036</v>
      </c>
      <c r="B266">
        <v>61</v>
      </c>
      <c r="C266">
        <v>84</v>
      </c>
      <c r="D266" t="s">
        <v>231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4">
        <v>0</v>
      </c>
      <c r="L266">
        <v>0</v>
      </c>
      <c r="M266" s="1">
        <v>0</v>
      </c>
      <c r="N266" s="1">
        <v>0</v>
      </c>
      <c r="O266" s="20">
        <v>0</v>
      </c>
      <c r="P266" s="20">
        <v>11703212</v>
      </c>
      <c r="Q266" s="20">
        <f t="shared" si="11"/>
        <v>-11703212</v>
      </c>
    </row>
    <row r="267" spans="1:17" s="2" customFormat="1" collapsed="1" x14ac:dyDescent="0.25">
      <c r="A267" s="2">
        <v>21</v>
      </c>
      <c r="B267" s="2">
        <v>63</v>
      </c>
      <c r="D267" s="2" t="s">
        <v>232</v>
      </c>
      <c r="E267" s="2">
        <v>0</v>
      </c>
      <c r="F267" s="2">
        <v>0</v>
      </c>
      <c r="G267" s="3">
        <f>G268</f>
        <v>-21363728</v>
      </c>
      <c r="H267" s="3">
        <f t="shared" ref="H267:K267" si="12">H268</f>
        <v>-21363728</v>
      </c>
      <c r="I267" s="3">
        <f t="shared" si="12"/>
        <v>0</v>
      </c>
      <c r="J267" s="3">
        <f t="shared" si="12"/>
        <v>0</v>
      </c>
      <c r="K267" s="3">
        <f t="shared" si="12"/>
        <v>14234448</v>
      </c>
      <c r="L267" s="3">
        <f>SUM(L268:L270)</f>
        <v>846309</v>
      </c>
      <c r="M267" s="3">
        <f>SUM(K267:L267)</f>
        <v>15080757</v>
      </c>
      <c r="N267" s="3">
        <f>SUM(N268:N270)</f>
        <v>-3879736</v>
      </c>
      <c r="O267" s="21">
        <f>SUM(O268:O270)</f>
        <v>-10162707</v>
      </c>
      <c r="P267" s="21">
        <v>16448851</v>
      </c>
      <c r="Q267" s="21">
        <f>O267-P267</f>
        <v>-26611558</v>
      </c>
    </row>
    <row r="268" spans="1:17" hidden="1" outlineLevel="1" x14ac:dyDescent="0.25">
      <c r="A268">
        <v>211</v>
      </c>
      <c r="B268">
        <v>63</v>
      </c>
      <c r="C268">
        <v>21</v>
      </c>
      <c r="D268" t="s">
        <v>232</v>
      </c>
      <c r="E268">
        <v>0</v>
      </c>
      <c r="F268">
        <v>0</v>
      </c>
      <c r="G268" s="1">
        <v>-21363728</v>
      </c>
      <c r="H268" s="1">
        <f>SUM(E268:G268)</f>
        <v>-21363728</v>
      </c>
      <c r="I268">
        <v>0</v>
      </c>
      <c r="J268">
        <v>0</v>
      </c>
      <c r="K268" s="5">
        <f>7238910+6995538</f>
        <v>14234448</v>
      </c>
      <c r="L268">
        <v>-18573187</v>
      </c>
      <c r="M268" s="1">
        <f>SUM(J268:L268)</f>
        <v>-4338739</v>
      </c>
      <c r="N268" s="1">
        <v>-40750949</v>
      </c>
      <c r="O268" s="20">
        <f>N268+M268+H268</f>
        <v>-66453416</v>
      </c>
      <c r="P268" s="20">
        <v>-43192004</v>
      </c>
      <c r="Q268" s="20">
        <f t="shared" si="11"/>
        <v>-23261412</v>
      </c>
    </row>
    <row r="269" spans="1:17" hidden="1" outlineLevel="1" x14ac:dyDescent="0.25">
      <c r="A269">
        <v>212</v>
      </c>
      <c r="B269">
        <v>63</v>
      </c>
      <c r="C269">
        <v>84</v>
      </c>
      <c r="D269" t="s">
        <v>231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s="4">
        <v>0</v>
      </c>
      <c r="L269">
        <v>0</v>
      </c>
      <c r="M269" s="1">
        <v>0</v>
      </c>
      <c r="N269" s="1">
        <v>36871213</v>
      </c>
      <c r="O269" s="20">
        <v>36871213</v>
      </c>
      <c r="P269" s="20">
        <v>43931288</v>
      </c>
      <c r="Q269" s="20">
        <f t="shared" si="11"/>
        <v>-7060075</v>
      </c>
    </row>
    <row r="270" spans="1:17" hidden="1" outlineLevel="1" x14ac:dyDescent="0.25">
      <c r="A270">
        <v>213</v>
      </c>
      <c r="B270">
        <v>63</v>
      </c>
      <c r="C270">
        <v>89</v>
      </c>
      <c r="D270" t="s">
        <v>250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s="4">
        <v>0</v>
      </c>
      <c r="L270" s="1">
        <v>19419496</v>
      </c>
      <c r="M270" s="1">
        <f>SUM(G270:L270)</f>
        <v>19419496</v>
      </c>
      <c r="N270" s="1">
        <v>0</v>
      </c>
      <c r="O270" s="20">
        <f>SUM(M270:N270)</f>
        <v>19419496</v>
      </c>
      <c r="P270" s="20">
        <v>15709567</v>
      </c>
      <c r="Q270" s="20">
        <f t="shared" si="11"/>
        <v>3709929</v>
      </c>
    </row>
    <row r="271" spans="1:17" s="2" customFormat="1" collapsed="1" x14ac:dyDescent="0.25">
      <c r="A271" s="2">
        <v>22</v>
      </c>
      <c r="B271" s="2">
        <v>65</v>
      </c>
      <c r="D271" s="2" t="s">
        <v>233</v>
      </c>
      <c r="E271" s="2">
        <v>0</v>
      </c>
      <c r="F271" s="2">
        <v>0</v>
      </c>
      <c r="G271" s="3">
        <v>-165046816</v>
      </c>
      <c r="H271" s="3">
        <v>-165046816</v>
      </c>
      <c r="I271" s="2">
        <v>0</v>
      </c>
      <c r="J271" s="2">
        <v>0</v>
      </c>
      <c r="K271" s="13">
        <v>63305909</v>
      </c>
      <c r="L271" s="3">
        <v>22348822</v>
      </c>
      <c r="M271" s="3">
        <v>85654731</v>
      </c>
      <c r="N271" s="3">
        <v>35996953</v>
      </c>
      <c r="O271" s="21">
        <v>-43395132</v>
      </c>
      <c r="P271" s="21">
        <v>-40863928</v>
      </c>
      <c r="Q271" s="21">
        <f>O271-P271</f>
        <v>-2531204</v>
      </c>
    </row>
    <row r="272" spans="1:17" hidden="1" outlineLevel="1" x14ac:dyDescent="0.25">
      <c r="A272">
        <v>221</v>
      </c>
      <c r="B272">
        <v>65</v>
      </c>
      <c r="C272">
        <v>4</v>
      </c>
      <c r="D272" t="s">
        <v>234</v>
      </c>
      <c r="E272">
        <v>0</v>
      </c>
      <c r="F272">
        <v>0</v>
      </c>
      <c r="G272" s="1">
        <v>-165046816</v>
      </c>
      <c r="H272" s="1">
        <v>-165046816</v>
      </c>
      <c r="I272">
        <v>0</v>
      </c>
      <c r="J272">
        <v>0</v>
      </c>
      <c r="K272" s="4">
        <v>0</v>
      </c>
      <c r="L272">
        <v>0</v>
      </c>
      <c r="M272" s="1">
        <v>0</v>
      </c>
      <c r="N272" s="1">
        <v>0</v>
      </c>
      <c r="O272" s="20">
        <v>-165046816</v>
      </c>
      <c r="P272" s="20">
        <v>-165893382</v>
      </c>
      <c r="Q272" s="20">
        <f t="shared" si="11"/>
        <v>846566</v>
      </c>
    </row>
    <row r="273" spans="1:17" hidden="1" outlineLevel="1" x14ac:dyDescent="0.25">
      <c r="A273">
        <v>222</v>
      </c>
      <c r="B273">
        <v>65</v>
      </c>
      <c r="C273">
        <v>12</v>
      </c>
      <c r="D273" t="s">
        <v>235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5">
        <v>56929615</v>
      </c>
      <c r="L273">
        <v>0</v>
      </c>
      <c r="M273" s="1">
        <v>56929615</v>
      </c>
      <c r="N273" s="1">
        <v>0</v>
      </c>
      <c r="O273" s="20">
        <v>56929615</v>
      </c>
      <c r="P273" s="20">
        <v>51078996</v>
      </c>
      <c r="Q273" s="20">
        <f t="shared" si="11"/>
        <v>5850619</v>
      </c>
    </row>
    <row r="274" spans="1:17" hidden="1" outlineLevel="1" x14ac:dyDescent="0.25">
      <c r="A274">
        <v>223</v>
      </c>
      <c r="B274">
        <v>65</v>
      </c>
      <c r="C274">
        <v>41</v>
      </c>
      <c r="D274" t="s">
        <v>236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5">
        <v>1128364</v>
      </c>
      <c r="L274">
        <v>0</v>
      </c>
      <c r="M274" s="1">
        <v>1128364</v>
      </c>
      <c r="N274" s="1">
        <v>0</v>
      </c>
      <c r="O274" s="20">
        <v>1128364</v>
      </c>
      <c r="P274" s="20">
        <v>1469000</v>
      </c>
      <c r="Q274" s="20">
        <f t="shared" si="11"/>
        <v>-340636</v>
      </c>
    </row>
    <row r="275" spans="1:17" hidden="1" outlineLevel="1" x14ac:dyDescent="0.25">
      <c r="A275">
        <v>224</v>
      </c>
      <c r="B275">
        <v>65</v>
      </c>
      <c r="C275">
        <v>42</v>
      </c>
      <c r="D275" t="s">
        <v>237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5">
        <v>5247930</v>
      </c>
      <c r="L275">
        <v>0</v>
      </c>
      <c r="M275" s="1">
        <v>5247930</v>
      </c>
      <c r="N275" s="1">
        <v>0</v>
      </c>
      <c r="O275" s="20">
        <v>5247930</v>
      </c>
      <c r="P275" s="20">
        <v>8319000</v>
      </c>
      <c r="Q275" s="20">
        <f t="shared" si="11"/>
        <v>-3071070</v>
      </c>
    </row>
    <row r="276" spans="1:17" hidden="1" outlineLevel="1" x14ac:dyDescent="0.25">
      <c r="A276">
        <v>225</v>
      </c>
      <c r="B276">
        <v>65</v>
      </c>
      <c r="C276">
        <v>84</v>
      </c>
      <c r="D276" t="s">
        <v>185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 s="4">
        <v>0</v>
      </c>
      <c r="L276">
        <v>0</v>
      </c>
      <c r="M276" s="1">
        <v>0</v>
      </c>
      <c r="N276" s="1">
        <v>35996953</v>
      </c>
      <c r="O276" s="20">
        <v>35996953</v>
      </c>
      <c r="P276" s="20">
        <v>42066208</v>
      </c>
      <c r="Q276" s="20">
        <f t="shared" si="11"/>
        <v>-6069255</v>
      </c>
    </row>
    <row r="277" spans="1:17" hidden="1" outlineLevel="1" x14ac:dyDescent="0.25">
      <c r="A277">
        <v>226</v>
      </c>
      <c r="B277">
        <v>65</v>
      </c>
      <c r="C277">
        <v>89</v>
      </c>
      <c r="D277" t="s">
        <v>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4">
        <v>0</v>
      </c>
      <c r="L277" s="1">
        <v>22348822</v>
      </c>
      <c r="M277" s="1">
        <v>22348822</v>
      </c>
      <c r="N277" s="1">
        <v>0</v>
      </c>
      <c r="O277" s="20">
        <v>22348822</v>
      </c>
      <c r="P277" s="20">
        <v>22096250</v>
      </c>
      <c r="Q277" s="20">
        <f t="shared" si="11"/>
        <v>252572</v>
      </c>
    </row>
    <row r="278" spans="1:17" collapsed="1" x14ac:dyDescent="0.25">
      <c r="M278" s="1"/>
      <c r="N278" s="1"/>
    </row>
    <row r="279" spans="1:17" ht="15.75" thickBot="1" x14ac:dyDescent="0.3">
      <c r="M279" s="16" t="s">
        <v>271</v>
      </c>
      <c r="O279" s="19">
        <f>SUM(O215+O221+O230+O267+O271)</f>
        <v>-122047847</v>
      </c>
      <c r="P279" s="19">
        <f t="shared" ref="P279:Q279" si="13">SUM(P215+P221+P230+P267+P271)</f>
        <v>-97843126</v>
      </c>
      <c r="Q279" s="19">
        <f t="shared" si="13"/>
        <v>-24204721</v>
      </c>
    </row>
    <row r="280" spans="1:17" ht="15.75" thickTop="1" x14ac:dyDescent="0.25"/>
    <row r="281" spans="1:17" ht="15.75" x14ac:dyDescent="0.25">
      <c r="M281" s="15" t="s">
        <v>267</v>
      </c>
      <c r="O281" s="21">
        <v>16165000</v>
      </c>
      <c r="P281" s="21">
        <v>16165000</v>
      </c>
      <c r="Q281" s="21">
        <f>O281-P281</f>
        <v>0</v>
      </c>
    </row>
    <row r="283" spans="1:17" ht="16.5" thickBot="1" x14ac:dyDescent="0.3">
      <c r="M283" s="15" t="s">
        <v>268</v>
      </c>
      <c r="O283" s="19">
        <f>O213+O279+O281</f>
        <v>71781801</v>
      </c>
      <c r="P283" s="19">
        <f t="shared" ref="P283:Q283" si="14">P213+P279+P281</f>
        <v>-28039845</v>
      </c>
      <c r="Q283" s="19">
        <f t="shared" si="14"/>
        <v>99821646</v>
      </c>
    </row>
    <row r="284" spans="1:17" ht="15.75" thickTop="1" x14ac:dyDescent="0.25"/>
  </sheetData>
  <pageMargins left="0.11811023622047245" right="0.11811023622047245" top="0.55118110236220474" bottom="0.35433070866141736" header="0.31496062992125984" footer="0.11811023622047245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1:A2"/>
    </sheetView>
  </sheetViews>
  <sheetFormatPr defaultRowHeight="15" x14ac:dyDescent="0.25"/>
  <sheetData>
    <row r="1" spans="1:1" x14ac:dyDescent="0.25">
      <c r="A1" t="s">
        <v>273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Anna María Axelsdóttir</cp:lastModifiedBy>
  <cp:lastPrinted>2015-06-04T10:29:58Z</cp:lastPrinted>
  <dcterms:created xsi:type="dcterms:W3CDTF">2013-08-22T14:20:01Z</dcterms:created>
  <dcterms:modified xsi:type="dcterms:W3CDTF">2022-02-25T12:34:08Z</dcterms:modified>
</cp:coreProperties>
</file>