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5" windowWidth="18795" windowHeight="12015"/>
  </bookViews>
  <sheets>
    <sheet name="Rekstraryfirlit" sheetId="4" r:id="rId1"/>
    <sheet name="Rekstrarreikningur" sheetId="2" r:id="rId2"/>
  </sheets>
  <calcPr calcId="125725"/>
</workbook>
</file>

<file path=xl/calcChain.xml><?xml version="1.0" encoding="utf-8"?>
<calcChain xmlns="http://schemas.openxmlformats.org/spreadsheetml/2006/main">
  <c r="Q267" i="4"/>
  <c r="Q268"/>
  <c r="Q269"/>
  <c r="Q270"/>
  <c r="Q271"/>
  <c r="Q266"/>
  <c r="Q264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27"/>
  <c r="Q219"/>
  <c r="Q220"/>
  <c r="Q221"/>
  <c r="Q222"/>
  <c r="Q223"/>
  <c r="Q224"/>
  <c r="Q225"/>
  <c r="Q218"/>
  <c r="Q213"/>
  <c r="Q214"/>
  <c r="Q215"/>
  <c r="Q216"/>
  <c r="Q212"/>
  <c r="Q208"/>
  <c r="Q209"/>
  <c r="Q210"/>
  <c r="Q207"/>
  <c r="Q202"/>
  <c r="Q201"/>
  <c r="Q199"/>
  <c r="Q198"/>
  <c r="Q197"/>
  <c r="Q196"/>
  <c r="Q195"/>
  <c r="Q194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58"/>
  <c r="Q156"/>
  <c r="Q155"/>
  <c r="Q154"/>
  <c r="Q153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34"/>
  <c r="Q132"/>
  <c r="Q131"/>
  <c r="Q122"/>
  <c r="Q123"/>
  <c r="Q124"/>
  <c r="Q125"/>
  <c r="Q126"/>
  <c r="Q127"/>
  <c r="Q128"/>
  <c r="Q129"/>
  <c r="Q121"/>
  <c r="Q114"/>
  <c r="Q115"/>
  <c r="Q116"/>
  <c r="Q117"/>
  <c r="Q118"/>
  <c r="Q119"/>
  <c r="Q113"/>
  <c r="Q106"/>
  <c r="Q107"/>
  <c r="Q108"/>
  <c r="Q109"/>
  <c r="Q110"/>
  <c r="Q111"/>
  <c r="Q105"/>
  <c r="Q100"/>
  <c r="Q101"/>
  <c r="Q102"/>
  <c r="Q103"/>
  <c r="Q99"/>
  <c r="Q97"/>
  <c r="Q96"/>
  <c r="Q95"/>
  <c r="Q77"/>
  <c r="Q78"/>
  <c r="Q79"/>
  <c r="Q80"/>
  <c r="Q81"/>
  <c r="Q82"/>
  <c r="Q83"/>
  <c r="Q84"/>
  <c r="Q85"/>
  <c r="Q86"/>
  <c r="Q87"/>
  <c r="Q88"/>
  <c r="Q89"/>
  <c r="Q90"/>
  <c r="Q91"/>
  <c r="Q92"/>
  <c r="Q93"/>
  <c r="Q76"/>
  <c r="Q63"/>
  <c r="Q64"/>
  <c r="Q65"/>
  <c r="Q66"/>
  <c r="Q67"/>
  <c r="Q68"/>
  <c r="Q69"/>
  <c r="Q70"/>
  <c r="Q71"/>
  <c r="Q72"/>
  <c r="Q73"/>
  <c r="Q74"/>
  <c r="Q62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39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11"/>
  <c r="Q6"/>
  <c r="Q7"/>
  <c r="Q8"/>
  <c r="Q9"/>
  <c r="Q275"/>
  <c r="Q193"/>
  <c r="P204"/>
  <c r="O204"/>
  <c r="Q265"/>
  <c r="Q263"/>
  <c r="Q226"/>
  <c r="Q217"/>
  <c r="Q211"/>
  <c r="Q273" s="1"/>
  <c r="Q206"/>
  <c r="P273"/>
  <c r="O273"/>
  <c r="Q200"/>
  <c r="Q157"/>
  <c r="Q152"/>
  <c r="Q133"/>
  <c r="Q130"/>
  <c r="Q120"/>
  <c r="Q112"/>
  <c r="Q104"/>
  <c r="Q98"/>
  <c r="Q94"/>
  <c r="Q75"/>
  <c r="Q61"/>
  <c r="Q38"/>
  <c r="Q10"/>
  <c r="Q5"/>
  <c r="Q204" s="1"/>
  <c r="Q277" l="1"/>
  <c r="P277"/>
  <c r="O277"/>
</calcChain>
</file>

<file path=xl/sharedStrings.xml><?xml version="1.0" encoding="utf-8"?>
<sst xmlns="http://schemas.openxmlformats.org/spreadsheetml/2006/main" count="288" uniqueCount="265">
  <si>
    <t>Rekstur</t>
  </si>
  <si>
    <t>Útsvör</t>
  </si>
  <si>
    <t>Lóðarleiga</t>
  </si>
  <si>
    <t>Fjárhagsaðstoð</t>
  </si>
  <si>
    <t>Niðurgreiðsla dvalargjalda</t>
  </si>
  <si>
    <t>Húsaleigubætur</t>
  </si>
  <si>
    <t>Skammtímavistun fyrir fatlaða</t>
  </si>
  <si>
    <t>Dagþjónusta fyrir fatlaða</t>
  </si>
  <si>
    <t>Leikskóladeild Leirvogstunguskóla</t>
  </si>
  <si>
    <t>Varmárskóli</t>
  </si>
  <si>
    <t>Lágafellsskóli</t>
  </si>
  <si>
    <t>Fjármagnsgjöld</t>
  </si>
  <si>
    <t>Listaskóli Mosfellsbæjar</t>
  </si>
  <si>
    <t>Vinnuskóli</t>
  </si>
  <si>
    <t>Opin svæði</t>
  </si>
  <si>
    <t>Minka- og refaeyðing</t>
  </si>
  <si>
    <t>Landbúnaður</t>
  </si>
  <si>
    <t>Sameiginlegur kostnaður</t>
  </si>
  <si>
    <t>Starfsmannakostnaður</t>
  </si>
  <si>
    <t>Áfallið orlof</t>
  </si>
  <si>
    <t>Fjármagnsliðir</t>
  </si>
  <si>
    <t>Fjármunatekjur</t>
  </si>
  <si>
    <t>Hitaveita</t>
  </si>
  <si>
    <t>Aðrar tekjur</t>
  </si>
  <si>
    <t>Laun og launat. gjöld</t>
  </si>
  <si>
    <t>Afskriftir</t>
  </si>
  <si>
    <t>Samtals gjöld</t>
  </si>
  <si>
    <t>SKATTTEKJUR</t>
  </si>
  <si>
    <t>Fasteignaskattar</t>
  </si>
  <si>
    <t>Framlög úr jöfnunarsjóði</t>
  </si>
  <si>
    <t>FÉLAGSÞJÓNUSTA</t>
  </si>
  <si>
    <t>Fjölskyldunefnd</t>
  </si>
  <si>
    <t>Skrifstofa félagsþjónustu</t>
  </si>
  <si>
    <t>Önnur félagsleg aðstoð</t>
  </si>
  <si>
    <t>Barnaverndarmál</t>
  </si>
  <si>
    <t>Framlög til ellilífeyrisþega og  öryrkja</t>
  </si>
  <si>
    <t>Þjónustuhópur aldraðra</t>
  </si>
  <si>
    <t>Hjúkrunarheimili</t>
  </si>
  <si>
    <t>Þjónustumiðstöð aldraðra</t>
  </si>
  <si>
    <t>Félagsstarf aldraðra</t>
  </si>
  <si>
    <t>Afsláttur af fasteignagjöldum</t>
  </si>
  <si>
    <t>Málefni fatlaðra - sameiginlegur kostnaður</t>
  </si>
  <si>
    <t>Málefni fatlaðra</t>
  </si>
  <si>
    <t>Frekari liðveisla</t>
  </si>
  <si>
    <t>Stuðningsfjölskyldur</t>
  </si>
  <si>
    <t>Hulduhlíð búsetukjarni</t>
  </si>
  <si>
    <t>Klapparhlíð búsetukjarni</t>
  </si>
  <si>
    <t>Þverholt búsetukjarni</t>
  </si>
  <si>
    <t>Fræðslu og forvarnarstarf</t>
  </si>
  <si>
    <t>Jafnréttisnefnd</t>
  </si>
  <si>
    <t>Orlofssjóður húsmæðra</t>
  </si>
  <si>
    <t>Framlag vegna viðbótarlána</t>
  </si>
  <si>
    <t>Ýmsir styrkir</t>
  </si>
  <si>
    <t>FRÆÐSLUMÁL</t>
  </si>
  <si>
    <t>Fræðslunefnd</t>
  </si>
  <si>
    <t>Skrifstofa fræðslusviðs</t>
  </si>
  <si>
    <t>Leikskólinn Hlaðhamrar</t>
  </si>
  <si>
    <t>Leikskólinn Reykjakot</t>
  </si>
  <si>
    <t>Leikskólinn Hlíð</t>
  </si>
  <si>
    <t>Leikskólinn Hulduberg</t>
  </si>
  <si>
    <t>Leikskóladeild Lágafellsskóla</t>
  </si>
  <si>
    <t>Gæsluvöllurinn við Njarðarholt</t>
  </si>
  <si>
    <t>Niðurgreidd leikskólagjöld</t>
  </si>
  <si>
    <t>Krikaskóli</t>
  </si>
  <si>
    <t>Nemendur í öðrum skólum</t>
  </si>
  <si>
    <t>Flutningur nemenda</t>
  </si>
  <si>
    <t>Frístundasel Lágafellsskóla</t>
  </si>
  <si>
    <t>Frístundasel Varmárskóla</t>
  </si>
  <si>
    <t>Borgarholtsskóli</t>
  </si>
  <si>
    <t>Umferðarskólinn ungir vegfarendur</t>
  </si>
  <si>
    <t>Skólahljómsveit</t>
  </si>
  <si>
    <t>MENNINGARMÁL</t>
  </si>
  <si>
    <t>Menningarmálanefnd</t>
  </si>
  <si>
    <t>Skrifstofa menningarsviðs</t>
  </si>
  <si>
    <t>Laxnesssetur</t>
  </si>
  <si>
    <t>Bókasafn</t>
  </si>
  <si>
    <t>Héraðskjalasafn</t>
  </si>
  <si>
    <t>Fornminjar - söguritun</t>
  </si>
  <si>
    <t>Lista og menningarsjóður</t>
  </si>
  <si>
    <t>Listasalur</t>
  </si>
  <si>
    <t>Þjóðhátíð 17. júní</t>
  </si>
  <si>
    <t>Áramót, þrettándi og öskudagur</t>
  </si>
  <si>
    <t>Í túninu heima</t>
  </si>
  <si>
    <t>Ýmis hátíðahöld</t>
  </si>
  <si>
    <t>Aðrir styrkir</t>
  </si>
  <si>
    <t>ÆSKULÝÐS- OG ÍÞRÓTTAMÁL</t>
  </si>
  <si>
    <t>Íþrótta og tómstundanefnd</t>
  </si>
  <si>
    <t>Íþrótta- og tómstundskóli Mosfellsbæjar</t>
  </si>
  <si>
    <t>Skólagarðar</t>
  </si>
  <si>
    <t>Félagsmiðstöðin Bólið</t>
  </si>
  <si>
    <t>Íþróttamiðstöðin að Varmá</t>
  </si>
  <si>
    <t>Íþróttamiðstöðin Lágafell</t>
  </si>
  <si>
    <t>Önnur íþróttaaðstaða</t>
  </si>
  <si>
    <t>Íþróttavöllurinn Tungubökkum</t>
  </si>
  <si>
    <t>Gervigrasvöllur Varmá</t>
  </si>
  <si>
    <t>Ungmennafélagið Afturelding</t>
  </si>
  <si>
    <t>Golfklúbburinn Kjölur</t>
  </si>
  <si>
    <t>Golfklúbburinn Bakkakoti</t>
  </si>
  <si>
    <t>Skátafélagið Mosverjar</t>
  </si>
  <si>
    <t>Stjórn skíðasvæða höfuðborgarsvæðisins</t>
  </si>
  <si>
    <t>Hestamannafélagið Hörður</t>
  </si>
  <si>
    <t>Björgunarsveitin Kyndill</t>
  </si>
  <si>
    <t>BRUNAMÁL OG ALMANNAVARNIR</t>
  </si>
  <si>
    <t>Slökkvilið Höfuðborgarsvæðisins</t>
  </si>
  <si>
    <t>Almannavarnanefnd höfuðborgarsvæðisins</t>
  </si>
  <si>
    <t>HREINLÆTISMÁL</t>
  </si>
  <si>
    <t>Heilbrigðiseftirlit</t>
  </si>
  <si>
    <t>Sorphreinsun</t>
  </si>
  <si>
    <t>Sorpeyðing</t>
  </si>
  <si>
    <t>Meindýraeyðing</t>
  </si>
  <si>
    <t>Dýraeftirlit</t>
  </si>
  <si>
    <t>SKIPULAGS- OG BYGGINGARMÁL</t>
  </si>
  <si>
    <t>Skrifstofa bæjarverkfræðings</t>
  </si>
  <si>
    <t>Mæling, skráning, kortagerð</t>
  </si>
  <si>
    <t>Skipulags- og bygginganefnd</t>
  </si>
  <si>
    <t>Aðalskipulag</t>
  </si>
  <si>
    <t>Deiliskipulag</t>
  </si>
  <si>
    <t>Byggingaeftirlit</t>
  </si>
  <si>
    <t>GÖTUR,VEGIR,HOLRÆSI,UMFERÐARM.</t>
  </si>
  <si>
    <t>Götulýsing</t>
  </si>
  <si>
    <t>Gerð, viðhald og rekstur reiðvega</t>
  </si>
  <si>
    <t>Gangbrautir og umferðamerki</t>
  </si>
  <si>
    <t>Snjómokstur og hálkueyðing</t>
  </si>
  <si>
    <t>Framlag vegna samgangna</t>
  </si>
  <si>
    <t>Biðskýli</t>
  </si>
  <si>
    <t>ALMENNINGSGARÐAR OG ÚTIVIST</t>
  </si>
  <si>
    <t>Umhverfisnefnd</t>
  </si>
  <si>
    <t>Umhverfisdeild og Staðardagskrá 21</t>
  </si>
  <si>
    <t>Garðyrkjudeild</t>
  </si>
  <si>
    <t>Leikvellir</t>
  </si>
  <si>
    <t>Garðlönd</t>
  </si>
  <si>
    <t>Jólaskreytingar</t>
  </si>
  <si>
    <t>Styrkir</t>
  </si>
  <si>
    <t>ATVINNUMÁL</t>
  </si>
  <si>
    <t>Þróunar- og ferðamálanefnd</t>
  </si>
  <si>
    <t>SAMEIGNINLEGUR KOSTNAÐUR</t>
  </si>
  <si>
    <t>Bæjarstjórn</t>
  </si>
  <si>
    <t>Bæjarráð</t>
  </si>
  <si>
    <t>Endurskoðun</t>
  </si>
  <si>
    <t>Kosningar</t>
  </si>
  <si>
    <t>Skrifstofa bæjarfélagsins</t>
  </si>
  <si>
    <t>Fjármáladeild</t>
  </si>
  <si>
    <t>Þjónustu- og upplýsingamál</t>
  </si>
  <si>
    <t>Minningagjafir</t>
  </si>
  <si>
    <t>Ýmis risna</t>
  </si>
  <si>
    <t>Kynningarefni fyrir Mosfellsbæ</t>
  </si>
  <si>
    <t>Launanefnd - kjarasamningar</t>
  </si>
  <si>
    <t>Hækkun lífeyrisskuldbindingar</t>
  </si>
  <si>
    <t>Vinarbæjartengsl</t>
  </si>
  <si>
    <t>Samstarf sveitafélaga</t>
  </si>
  <si>
    <t>Óviss útgjöld</t>
  </si>
  <si>
    <t>FJÁRMUNATEKJUR, FJÁRMAGNSGJÖLD</t>
  </si>
  <si>
    <t>Vaxta- og verðbótatekjur af veltufjármunum</t>
  </si>
  <si>
    <t>Tekjur af eignahlutum</t>
  </si>
  <si>
    <t>Vaxta og verðbótatekjur af langtímakröfum</t>
  </si>
  <si>
    <t>Vaxta og verðbótagjöld af skammtímaskuldum</t>
  </si>
  <si>
    <t>EIGNASJÓÐUR REKSTUR</t>
  </si>
  <si>
    <t>Skrifstofa eignasjóðs</t>
  </si>
  <si>
    <t>Jarðvegsskipti</t>
  </si>
  <si>
    <t>Gatnakerfi</t>
  </si>
  <si>
    <t>Skólasel</t>
  </si>
  <si>
    <t>Leirvogstunguskóli</t>
  </si>
  <si>
    <t>Færanlegar stofur</t>
  </si>
  <si>
    <t>Krikaskóli, leik- og grunnskóli</t>
  </si>
  <si>
    <t>Íþróttahús</t>
  </si>
  <si>
    <t>Gervigrasvellir</t>
  </si>
  <si>
    <t>Íþróttahús / sundlaug  á vestursvæði</t>
  </si>
  <si>
    <t>Leikvöllurinn Njarðaholti</t>
  </si>
  <si>
    <t>Leikskólinn Hlið</t>
  </si>
  <si>
    <t>Áhaldahús</t>
  </si>
  <si>
    <t>Brúarland</t>
  </si>
  <si>
    <t>Ýmsar fasteignir, lóðir og lendur</t>
  </si>
  <si>
    <t>Handíðahús</t>
  </si>
  <si>
    <t>Tjaldsvæðið við Varmá</t>
  </si>
  <si>
    <t>Kjarni</t>
  </si>
  <si>
    <t>Læknisbústaður</t>
  </si>
  <si>
    <t>Listaskóli</t>
  </si>
  <si>
    <t>Bláfjöll skiðaaðstaða</t>
  </si>
  <si>
    <t>Íþróttahúsið Tungubökkum</t>
  </si>
  <si>
    <t>Ævintýragarður</t>
  </si>
  <si>
    <t>Reitir ehf v/Bókasafns og Héraðsskjalasafns</t>
  </si>
  <si>
    <t>Bakki hf v/ 2.  hæðar</t>
  </si>
  <si>
    <t>Stikaðar gönguleiðir</t>
  </si>
  <si>
    <t>Innréttingar í Hlaðhömrum</t>
  </si>
  <si>
    <t>ÞJÓNUSTUSTÖÐ  REKSTUR</t>
  </si>
  <si>
    <t>Tæknideild</t>
  </si>
  <si>
    <t>Daglaunamenn</t>
  </si>
  <si>
    <t>Trésmiðja</t>
  </si>
  <si>
    <t>Vélar</t>
  </si>
  <si>
    <t>Bifreiðar</t>
  </si>
  <si>
    <t>FASTEIGNAFÉLAGIÐ LÆKJARHLÍÐ</t>
  </si>
  <si>
    <t>FÉLAGSHEIMILIÐ HLÉGARÐUR</t>
  </si>
  <si>
    <t>Viðhald húsa</t>
  </si>
  <si>
    <t>VATNSVEITA MOSFELLSBÆJAR</t>
  </si>
  <si>
    <t>Sameiginlegar tekjur</t>
  </si>
  <si>
    <t>Almennur rekstur Vatnsveitu</t>
  </si>
  <si>
    <t>Keypt kalt vatn</t>
  </si>
  <si>
    <t>Viðhald veitukerfis</t>
  </si>
  <si>
    <t>HITAVEITA MOSFELLSBÆJAR</t>
  </si>
  <si>
    <t>Almennur rekstur hitaveitu</t>
  </si>
  <si>
    <t>Keypt heitt vatn</t>
  </si>
  <si>
    <t>Viðhald hitaveitukerfis</t>
  </si>
  <si>
    <t>FÉLAGSLEGAR ÍBÚÐIR</t>
  </si>
  <si>
    <t>HÚSNÆÐISFULLTRÚI</t>
  </si>
  <si>
    <t>HJALLAHLÍÐ 25  204</t>
  </si>
  <si>
    <t>KRÓKABYGGÐ 24</t>
  </si>
  <si>
    <t>KRÓKABYGGÐ 16</t>
  </si>
  <si>
    <t>MIÐHOLT 7 - 101</t>
  </si>
  <si>
    <t>MIÐHOLT 7 - 103</t>
  </si>
  <si>
    <t>MIÐHOLT 7 - 201</t>
  </si>
  <si>
    <t>MIÐHOLT 7 - 202</t>
  </si>
  <si>
    <t>MIÐHOLT 7 - 203</t>
  </si>
  <si>
    <t>MIÐHOLT 7 - 302</t>
  </si>
  <si>
    <t>HJALLAHLÍÐ 25 - 206</t>
  </si>
  <si>
    <t>MIÐHOLT 1 - 0303</t>
  </si>
  <si>
    <t>MIÐHOLT 9 - 0201</t>
  </si>
  <si>
    <t>MIÐHOLT 9 - 0103</t>
  </si>
  <si>
    <t>MIÐHOLT 11 - 0301</t>
  </si>
  <si>
    <t>MIÐHOLT 9 - 0203</t>
  </si>
  <si>
    <t>MIÐHOLT 11, 0101</t>
  </si>
  <si>
    <t>MIÐHOLT 3, 103. FÉLAGSLEG KAUPLEIGUÍBÚÐ</t>
  </si>
  <si>
    <t>MIÐHOLT 3, 301.Leiguíbúð</t>
  </si>
  <si>
    <t>MIÐHOLT 3, 102. LEIGUÍBÚÐ</t>
  </si>
  <si>
    <t>BUGÐUTANGI 6, FÉLAGSLEG LEIGUÍBÚÐ</t>
  </si>
  <si>
    <t>SKELJATANGI 40, ÍBÚÐ 101</t>
  </si>
  <si>
    <t>ÞVERHOLT 9A, ÍBÚÐ 101</t>
  </si>
  <si>
    <t>HJALLAHLÍÐ 6, ÍBÚÐ 101</t>
  </si>
  <si>
    <t>HULDUHLÍÐ 1, ÍBÚÐ 0101</t>
  </si>
  <si>
    <t>HULDUHLÍÐ 32, ÍBÚÐ 0101</t>
  </si>
  <si>
    <t>HULDUHLÍÐ 34, ÍBÚÐ 0101</t>
  </si>
  <si>
    <t>HULDUHLÍÐ 28, ÍBÚÐ 0101</t>
  </si>
  <si>
    <t>HULDUHLÍÐ 11, ÍBÚÐ 0102</t>
  </si>
  <si>
    <t>HULDUHLÍÐ 11, ÍBÚÐ 0103</t>
  </si>
  <si>
    <t>HULDUHLÍÐ 11, ÍBÚÐ 0105</t>
  </si>
  <si>
    <t>HULDUHLÍÐ 11, ÍBÚÐ 0201</t>
  </si>
  <si>
    <t>FJÁRMAGNSTEKJUR</t>
  </si>
  <si>
    <t>FJÁRMAGNSKOSTNAÐUR</t>
  </si>
  <si>
    <t>FRÁVEITA REKSTUR</t>
  </si>
  <si>
    <t>Holræsa- og rotþróargjald</t>
  </si>
  <si>
    <t>Holræsi og niðurföll</t>
  </si>
  <si>
    <t>Hreinsun holræsa</t>
  </si>
  <si>
    <t>Hreinsun rotþróa</t>
  </si>
  <si>
    <t>Frávik</t>
  </si>
  <si>
    <t>HJÚKRUNARHEIMILIÐ HAMRAR</t>
  </si>
  <si>
    <t>Svæðisskipulag</t>
  </si>
  <si>
    <t>HULDUHLÍÐ 34, ÍBÚÐ 0201</t>
  </si>
  <si>
    <t>AFSKRIFTIR</t>
  </si>
  <si>
    <t>Lína</t>
  </si>
  <si>
    <t>Málafl.</t>
  </si>
  <si>
    <t>Deild</t>
  </si>
  <si>
    <t>Heit málaflokks</t>
  </si>
  <si>
    <t>Framlög jöfnunar-sjóðs</t>
  </si>
  <si>
    <t>Samtals     tekjur</t>
  </si>
  <si>
    <t>Breyting lífeyris-skuldb</t>
  </si>
  <si>
    <t>Annar rekstrark.</t>
  </si>
  <si>
    <t>Fjármagns-liðir</t>
  </si>
  <si>
    <t>Rekstrar- niðurstaða</t>
  </si>
  <si>
    <t>Fjárhags-áætlun</t>
  </si>
  <si>
    <t>Rekstrarniðurstaða A-hluta</t>
  </si>
  <si>
    <t>Rekstrarniðurstaða B-hluta</t>
  </si>
  <si>
    <t>Rekstrarniðurstaða A og B hluta</t>
  </si>
  <si>
    <t>Millifærslur</t>
  </si>
  <si>
    <t>Mosfellsbær. Málaflokkayfirlit janúar til mars 2013</t>
  </si>
  <si>
    <t>Útsvör og fasteigna-skattar</t>
  </si>
  <si>
    <t>* Tekjur eru með neikvæðu formerki.</t>
  </si>
</sst>
</file>

<file path=xl/styles.xml><?xml version="1.0" encoding="utf-8"?>
<styleSheet xmlns="http://schemas.openxmlformats.org/spreadsheetml/2006/main">
  <numFmts count="1">
    <numFmt numFmtId="164" formatCode="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3" fontId="1" fillId="0" borderId="0" xfId="0" applyNumberFormat="1" applyFont="1"/>
    <xf numFmtId="3" fontId="1" fillId="0" borderId="2" xfId="0" applyNumberFormat="1" applyFont="1" applyBorder="1"/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3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257175</xdr:colOff>
      <xdr:row>32</xdr:row>
      <xdr:rowOff>39637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72375" cy="613563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8"/>
  <sheetViews>
    <sheetView tabSelected="1" zoomScaleNormal="100" workbookViewId="0">
      <pane ySplit="3" topLeftCell="A4" activePane="bottomLeft" state="frozenSplit"/>
      <selection pane="bottomLeft" activeCell="R204" sqref="R204"/>
    </sheetView>
  </sheetViews>
  <sheetFormatPr defaultRowHeight="15" outlineLevelRow="1"/>
  <cols>
    <col min="1" max="1" width="6.140625" customWidth="1"/>
    <col min="2" max="2" width="4" style="2" bestFit="1" customWidth="1"/>
    <col min="3" max="3" width="3.42578125" style="2" bestFit="1" customWidth="1"/>
    <col min="4" max="4" width="33.28515625" customWidth="1"/>
    <col min="5" max="5" width="11.85546875" bestFit="1" customWidth="1"/>
    <col min="6" max="6" width="12.42578125" customWidth="1"/>
    <col min="7" max="7" width="11.85546875" bestFit="1" customWidth="1"/>
    <col min="8" max="8" width="13.5703125" bestFit="1" customWidth="1"/>
    <col min="9" max="9" width="11.7109375" customWidth="1"/>
    <col min="10" max="10" width="10.7109375" customWidth="1"/>
    <col min="11" max="11" width="12.140625" customWidth="1"/>
    <col min="12" max="12" width="10.42578125" customWidth="1"/>
    <col min="13" max="13" width="11.5703125" customWidth="1"/>
    <col min="14" max="14" width="11.85546875" customWidth="1"/>
    <col min="15" max="15" width="13.5703125" style="1" customWidth="1"/>
    <col min="16" max="16" width="14.28515625" style="1" customWidth="1"/>
    <col min="17" max="17" width="11.42578125" style="1" customWidth="1"/>
  </cols>
  <sheetData>
    <row r="1" spans="1:17" ht="21">
      <c r="A1" s="10" t="s">
        <v>262</v>
      </c>
    </row>
    <row r="3" spans="1:17" s="18" customFormat="1" ht="47.25" customHeight="1">
      <c r="A3" s="11" t="s">
        <v>247</v>
      </c>
      <c r="B3" s="11" t="s">
        <v>248</v>
      </c>
      <c r="C3" s="11" t="s">
        <v>249</v>
      </c>
      <c r="D3" s="12" t="s">
        <v>250</v>
      </c>
      <c r="E3" s="16" t="s">
        <v>263</v>
      </c>
      <c r="F3" s="13" t="s">
        <v>251</v>
      </c>
      <c r="G3" s="13" t="s">
        <v>23</v>
      </c>
      <c r="H3" s="14" t="s">
        <v>252</v>
      </c>
      <c r="I3" s="15" t="s">
        <v>24</v>
      </c>
      <c r="J3" s="16" t="s">
        <v>253</v>
      </c>
      <c r="K3" s="13" t="s">
        <v>254</v>
      </c>
      <c r="L3" s="13" t="s">
        <v>25</v>
      </c>
      <c r="M3" s="14" t="s">
        <v>26</v>
      </c>
      <c r="N3" s="13" t="s">
        <v>255</v>
      </c>
      <c r="O3" s="17" t="s">
        <v>256</v>
      </c>
      <c r="P3" s="17" t="s">
        <v>257</v>
      </c>
      <c r="Q3" s="12" t="s">
        <v>242</v>
      </c>
    </row>
    <row r="5" spans="1:17" s="3" customFormat="1">
      <c r="A5" s="3">
        <v>1</v>
      </c>
      <c r="B5" s="4">
        <v>0</v>
      </c>
      <c r="D5" s="4" t="s">
        <v>27</v>
      </c>
      <c r="E5" s="5">
        <v>-965272850</v>
      </c>
      <c r="F5" s="5">
        <v>-247085698</v>
      </c>
      <c r="G5" s="5">
        <v>-22549706</v>
      </c>
      <c r="H5" s="5">
        <v>-1234908254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5">
        <v>-1234908254</v>
      </c>
      <c r="P5" s="5">
        <v>-1266919016</v>
      </c>
      <c r="Q5" s="5">
        <f>O5-P5</f>
        <v>32010762</v>
      </c>
    </row>
    <row r="6" spans="1:17" hidden="1" outlineLevel="1">
      <c r="A6">
        <v>11</v>
      </c>
      <c r="B6" s="2">
        <v>0</v>
      </c>
      <c r="C6">
        <v>1</v>
      </c>
      <c r="D6" s="2" t="s">
        <v>1</v>
      </c>
      <c r="E6" s="1">
        <v>-822545894</v>
      </c>
      <c r="F6">
        <v>0</v>
      </c>
      <c r="G6">
        <v>0</v>
      </c>
      <c r="H6" s="1">
        <v>-822545894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 s="1">
        <v>-822545894</v>
      </c>
      <c r="P6" s="1">
        <v>-823000000</v>
      </c>
      <c r="Q6" s="9">
        <f t="shared" ref="Q6:Q69" si="0">O6-P6</f>
        <v>454106</v>
      </c>
    </row>
    <row r="7" spans="1:17" hidden="1" outlineLevel="1">
      <c r="A7">
        <v>12</v>
      </c>
      <c r="B7" s="2">
        <v>0</v>
      </c>
      <c r="C7">
        <v>6</v>
      </c>
      <c r="D7" s="2" t="s">
        <v>28</v>
      </c>
      <c r="E7" s="1">
        <v>-142726956</v>
      </c>
      <c r="F7">
        <v>0</v>
      </c>
      <c r="G7">
        <v>0</v>
      </c>
      <c r="H7" s="1">
        <v>-142726956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1">
        <v>-142726956</v>
      </c>
      <c r="P7" s="1">
        <v>-141696750</v>
      </c>
      <c r="Q7" s="9">
        <f t="shared" si="0"/>
        <v>-1030206</v>
      </c>
    </row>
    <row r="8" spans="1:17" hidden="1" outlineLevel="1">
      <c r="A8">
        <v>13</v>
      </c>
      <c r="B8" s="2">
        <v>0</v>
      </c>
      <c r="C8">
        <v>11</v>
      </c>
      <c r="D8" s="2" t="s">
        <v>29</v>
      </c>
      <c r="E8">
        <v>0</v>
      </c>
      <c r="F8" s="1">
        <v>-247085698</v>
      </c>
      <c r="G8">
        <v>0</v>
      </c>
      <c r="H8" s="1">
        <v>-247085698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1">
        <v>-247085698</v>
      </c>
      <c r="P8" s="1">
        <v>-279870505</v>
      </c>
      <c r="Q8" s="9">
        <f t="shared" si="0"/>
        <v>32784807</v>
      </c>
    </row>
    <row r="9" spans="1:17" hidden="1" outlineLevel="1">
      <c r="A9">
        <v>14</v>
      </c>
      <c r="B9" s="2">
        <v>0</v>
      </c>
      <c r="C9">
        <v>35</v>
      </c>
      <c r="D9" s="2" t="s">
        <v>2</v>
      </c>
      <c r="E9">
        <v>0</v>
      </c>
      <c r="F9">
        <v>0</v>
      </c>
      <c r="G9" s="1">
        <v>-22549706</v>
      </c>
      <c r="H9" s="1">
        <v>-22549706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1">
        <v>-22549706</v>
      </c>
      <c r="P9" s="1">
        <v>-22351761</v>
      </c>
      <c r="Q9" s="9">
        <f t="shared" si="0"/>
        <v>-197945</v>
      </c>
    </row>
    <row r="10" spans="1:17" s="3" customFormat="1" collapsed="1">
      <c r="A10" s="3">
        <v>2</v>
      </c>
      <c r="B10" s="4">
        <v>2</v>
      </c>
      <c r="D10" s="4" t="s">
        <v>30</v>
      </c>
      <c r="E10" s="3">
        <v>0</v>
      </c>
      <c r="F10" s="3">
        <v>0</v>
      </c>
      <c r="G10" s="5">
        <v>-17326023</v>
      </c>
      <c r="H10" s="5">
        <v>-17326023</v>
      </c>
      <c r="I10" s="5">
        <v>50785783</v>
      </c>
      <c r="J10" s="3">
        <v>0</v>
      </c>
      <c r="K10" s="5">
        <v>228469744</v>
      </c>
      <c r="L10" s="3">
        <v>0</v>
      </c>
      <c r="M10" s="5">
        <v>279255527</v>
      </c>
      <c r="N10" s="3">
        <v>0</v>
      </c>
      <c r="O10" s="5">
        <v>261929504</v>
      </c>
      <c r="P10" s="5">
        <v>268831381</v>
      </c>
      <c r="Q10" s="5">
        <f>O10-P10</f>
        <v>-6901877</v>
      </c>
    </row>
    <row r="11" spans="1:17" hidden="1" outlineLevel="1">
      <c r="A11">
        <v>21</v>
      </c>
      <c r="B11" s="2">
        <v>2</v>
      </c>
      <c r="C11">
        <v>1</v>
      </c>
      <c r="D11" s="2" t="s">
        <v>31</v>
      </c>
      <c r="E11">
        <v>0</v>
      </c>
      <c r="F11">
        <v>0</v>
      </c>
      <c r="G11">
        <v>0</v>
      </c>
      <c r="H11">
        <v>0</v>
      </c>
      <c r="I11" s="1">
        <v>571244</v>
      </c>
      <c r="J11">
        <v>0</v>
      </c>
      <c r="K11">
        <v>0</v>
      </c>
      <c r="L11">
        <v>0</v>
      </c>
      <c r="M11" s="1">
        <v>571244</v>
      </c>
      <c r="N11">
        <v>0</v>
      </c>
      <c r="O11" s="1">
        <v>571244</v>
      </c>
      <c r="P11" s="1">
        <v>578166</v>
      </c>
      <c r="Q11" s="9">
        <f t="shared" si="0"/>
        <v>-6922</v>
      </c>
    </row>
    <row r="12" spans="1:17" hidden="1" outlineLevel="1">
      <c r="A12">
        <v>22</v>
      </c>
      <c r="B12" s="2">
        <v>2</v>
      </c>
      <c r="C12">
        <v>2</v>
      </c>
      <c r="D12" s="2" t="s">
        <v>32</v>
      </c>
      <c r="E12">
        <v>0</v>
      </c>
      <c r="F12">
        <v>0</v>
      </c>
      <c r="G12" s="1">
        <v>-1806896</v>
      </c>
      <c r="H12" s="1">
        <v>-1806896</v>
      </c>
      <c r="I12" s="1">
        <v>11217477</v>
      </c>
      <c r="J12">
        <v>0</v>
      </c>
      <c r="K12" s="1">
        <v>2668041</v>
      </c>
      <c r="L12">
        <v>0</v>
      </c>
      <c r="M12" s="1">
        <v>13885518</v>
      </c>
      <c r="N12">
        <v>0</v>
      </c>
      <c r="O12" s="1">
        <v>12078622</v>
      </c>
      <c r="P12" s="1">
        <v>12982856</v>
      </c>
      <c r="Q12" s="9">
        <f t="shared" si="0"/>
        <v>-904234</v>
      </c>
    </row>
    <row r="13" spans="1:17" hidden="1" outlineLevel="1">
      <c r="A13">
        <v>23</v>
      </c>
      <c r="B13" s="2">
        <v>2</v>
      </c>
      <c r="C13">
        <v>11</v>
      </c>
      <c r="D13" s="2" t="s">
        <v>3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s="1">
        <v>10773396</v>
      </c>
      <c r="L13">
        <v>0</v>
      </c>
      <c r="M13" s="1">
        <v>10773396</v>
      </c>
      <c r="N13">
        <v>0</v>
      </c>
      <c r="O13" s="1">
        <v>10773396</v>
      </c>
      <c r="P13" s="1">
        <v>7000003</v>
      </c>
      <c r="Q13" s="9">
        <f t="shared" si="0"/>
        <v>3773393</v>
      </c>
    </row>
    <row r="14" spans="1:17" hidden="1" outlineLevel="1">
      <c r="A14">
        <v>24</v>
      </c>
      <c r="B14" s="2">
        <v>2</v>
      </c>
      <c r="C14">
        <v>16</v>
      </c>
      <c r="D14" s="2" t="s">
        <v>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s="1">
        <v>3021479</v>
      </c>
      <c r="L14">
        <v>0</v>
      </c>
      <c r="M14" s="1">
        <v>3021479</v>
      </c>
      <c r="N14">
        <v>0</v>
      </c>
      <c r="O14" s="1">
        <v>3021479</v>
      </c>
      <c r="P14" s="1">
        <v>3052980</v>
      </c>
      <c r="Q14" s="9">
        <f t="shared" si="0"/>
        <v>-31501</v>
      </c>
    </row>
    <row r="15" spans="1:17" hidden="1" outlineLevel="1">
      <c r="A15">
        <v>25</v>
      </c>
      <c r="B15" s="2">
        <v>2</v>
      </c>
      <c r="C15">
        <v>18</v>
      </c>
      <c r="D15" s="2" t="s">
        <v>5</v>
      </c>
      <c r="E15">
        <v>0</v>
      </c>
      <c r="F15">
        <v>0</v>
      </c>
      <c r="G15" s="1">
        <v>-8242029</v>
      </c>
      <c r="H15" s="1">
        <v>-8242029</v>
      </c>
      <c r="I15">
        <v>0</v>
      </c>
      <c r="J15">
        <v>0</v>
      </c>
      <c r="K15" s="1">
        <v>15194739</v>
      </c>
      <c r="L15">
        <v>0</v>
      </c>
      <c r="M15" s="1">
        <v>15194739</v>
      </c>
      <c r="N15">
        <v>0</v>
      </c>
      <c r="O15" s="1">
        <v>6952710</v>
      </c>
      <c r="P15" s="1">
        <v>7290006</v>
      </c>
      <c r="Q15" s="9">
        <f t="shared" si="0"/>
        <v>-337296</v>
      </c>
    </row>
    <row r="16" spans="1:17" hidden="1" outlineLevel="1">
      <c r="A16">
        <v>26</v>
      </c>
      <c r="B16" s="2">
        <v>2</v>
      </c>
      <c r="C16">
        <v>19</v>
      </c>
      <c r="D16" s="2" t="s">
        <v>33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s="1">
        <v>2043642</v>
      </c>
      <c r="L16">
        <v>0</v>
      </c>
      <c r="M16" s="1">
        <v>2043642</v>
      </c>
      <c r="N16">
        <v>0</v>
      </c>
      <c r="O16" s="1">
        <v>2043642</v>
      </c>
      <c r="P16" s="1">
        <v>1622388</v>
      </c>
      <c r="Q16" s="9">
        <f t="shared" si="0"/>
        <v>421254</v>
      </c>
    </row>
    <row r="17" spans="1:17" hidden="1" outlineLevel="1">
      <c r="A17">
        <v>27</v>
      </c>
      <c r="B17" s="2">
        <v>2</v>
      </c>
      <c r="C17">
        <v>31</v>
      </c>
      <c r="D17" s="2" t="s">
        <v>34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 s="1">
        <v>1338045</v>
      </c>
      <c r="L17">
        <v>0</v>
      </c>
      <c r="M17" s="1">
        <v>1338045</v>
      </c>
      <c r="N17">
        <v>0</v>
      </c>
      <c r="O17" s="1">
        <v>1338045</v>
      </c>
      <c r="P17" s="1">
        <v>2092329</v>
      </c>
      <c r="Q17" s="9">
        <f t="shared" si="0"/>
        <v>-754284</v>
      </c>
    </row>
    <row r="18" spans="1:17" hidden="1" outlineLevel="1">
      <c r="A18">
        <v>28</v>
      </c>
      <c r="B18" s="2">
        <v>2</v>
      </c>
      <c r="C18">
        <v>41</v>
      </c>
      <c r="D18" s="2" t="s">
        <v>35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 s="1">
        <v>815642</v>
      </c>
      <c r="L18">
        <v>0</v>
      </c>
      <c r="M18" s="1">
        <v>815642</v>
      </c>
      <c r="N18">
        <v>0</v>
      </c>
      <c r="O18" s="1">
        <v>815642</v>
      </c>
      <c r="P18" s="1">
        <v>1017972</v>
      </c>
      <c r="Q18" s="9">
        <f t="shared" si="0"/>
        <v>-202330</v>
      </c>
    </row>
    <row r="19" spans="1:17" hidden="1" outlineLevel="1">
      <c r="A19">
        <v>29</v>
      </c>
      <c r="B19" s="2">
        <v>2</v>
      </c>
      <c r="C19">
        <v>42</v>
      </c>
      <c r="D19" s="2" t="s">
        <v>36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 s="1">
        <v>3015</v>
      </c>
      <c r="L19">
        <v>0</v>
      </c>
      <c r="M19" s="1">
        <v>3015</v>
      </c>
      <c r="N19">
        <v>0</v>
      </c>
      <c r="O19" s="1">
        <v>3015</v>
      </c>
      <c r="P19" s="1">
        <v>147673</v>
      </c>
      <c r="Q19" s="9">
        <f t="shared" si="0"/>
        <v>-144658</v>
      </c>
    </row>
    <row r="20" spans="1:17" hidden="1" outlineLevel="1">
      <c r="A20">
        <v>210</v>
      </c>
      <c r="B20" s="2">
        <v>2</v>
      </c>
      <c r="C20">
        <v>43</v>
      </c>
      <c r="D20" s="2" t="s">
        <v>37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 s="1">
        <v>0</v>
      </c>
      <c r="P20" s="1">
        <v>0</v>
      </c>
      <c r="Q20" s="9">
        <f t="shared" si="0"/>
        <v>0</v>
      </c>
    </row>
    <row r="21" spans="1:17" hidden="1" outlineLevel="1">
      <c r="A21">
        <v>211</v>
      </c>
      <c r="B21" s="2">
        <v>2</v>
      </c>
      <c r="C21">
        <v>45</v>
      </c>
      <c r="D21" s="2" t="s">
        <v>38</v>
      </c>
      <c r="E21">
        <v>0</v>
      </c>
      <c r="F21">
        <v>0</v>
      </c>
      <c r="G21" s="1">
        <v>-5386909</v>
      </c>
      <c r="H21" s="1">
        <v>-5386909</v>
      </c>
      <c r="I21">
        <v>0</v>
      </c>
      <c r="J21">
        <v>0</v>
      </c>
      <c r="K21" s="1">
        <v>17018979</v>
      </c>
      <c r="L21">
        <v>0</v>
      </c>
      <c r="M21" s="1">
        <v>17018979</v>
      </c>
      <c r="N21">
        <v>0</v>
      </c>
      <c r="O21" s="1">
        <v>11632070</v>
      </c>
      <c r="P21" s="1">
        <v>15876700</v>
      </c>
      <c r="Q21" s="9">
        <f t="shared" si="0"/>
        <v>-4244630</v>
      </c>
    </row>
    <row r="22" spans="1:17" hidden="1" outlineLevel="1">
      <c r="A22">
        <v>212</v>
      </c>
      <c r="B22" s="2">
        <v>2</v>
      </c>
      <c r="C22">
        <v>48</v>
      </c>
      <c r="D22" s="2" t="s">
        <v>39</v>
      </c>
      <c r="E22">
        <v>0</v>
      </c>
      <c r="F22">
        <v>0</v>
      </c>
      <c r="G22" s="1">
        <v>-269452</v>
      </c>
      <c r="H22" s="1">
        <v>-269452</v>
      </c>
      <c r="I22" s="1">
        <v>1741395</v>
      </c>
      <c r="J22">
        <v>0</v>
      </c>
      <c r="K22" s="1">
        <v>6895772</v>
      </c>
      <c r="L22">
        <v>0</v>
      </c>
      <c r="M22" s="1">
        <v>8637167</v>
      </c>
      <c r="N22">
        <v>0</v>
      </c>
      <c r="O22" s="1">
        <v>8367715</v>
      </c>
      <c r="P22" s="1">
        <v>8525327</v>
      </c>
      <c r="Q22" s="9">
        <f t="shared" si="0"/>
        <v>-157612</v>
      </c>
    </row>
    <row r="23" spans="1:17" hidden="1" outlineLevel="1">
      <c r="A23">
        <v>213</v>
      </c>
      <c r="B23" s="2">
        <v>2</v>
      </c>
      <c r="C23">
        <v>49</v>
      </c>
      <c r="D23" s="2" t="s">
        <v>40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s="1">
        <v>3310679</v>
      </c>
      <c r="L23">
        <v>0</v>
      </c>
      <c r="M23" s="1">
        <v>3310679</v>
      </c>
      <c r="N23">
        <v>0</v>
      </c>
      <c r="O23" s="1">
        <v>3310679</v>
      </c>
      <c r="P23" s="1">
        <v>2499999</v>
      </c>
      <c r="Q23" s="9">
        <f t="shared" si="0"/>
        <v>810680</v>
      </c>
    </row>
    <row r="24" spans="1:17" hidden="1" outlineLevel="1">
      <c r="A24">
        <v>214</v>
      </c>
      <c r="B24" s="2">
        <v>2</v>
      </c>
      <c r="C24">
        <v>50</v>
      </c>
      <c r="D24" s="2" t="s">
        <v>41</v>
      </c>
      <c r="E24">
        <v>0</v>
      </c>
      <c r="F24">
        <v>0</v>
      </c>
      <c r="G24">
        <v>0</v>
      </c>
      <c r="H24">
        <v>0</v>
      </c>
      <c r="I24" s="1">
        <v>1906052</v>
      </c>
      <c r="J24">
        <v>0</v>
      </c>
      <c r="K24" s="1">
        <v>119174875</v>
      </c>
      <c r="L24">
        <v>0</v>
      </c>
      <c r="M24" s="1">
        <v>121080927</v>
      </c>
      <c r="N24">
        <v>0</v>
      </c>
      <c r="O24" s="1">
        <v>121080927</v>
      </c>
      <c r="P24" s="1">
        <v>121553114</v>
      </c>
      <c r="Q24" s="9">
        <f t="shared" si="0"/>
        <v>-472187</v>
      </c>
    </row>
    <row r="25" spans="1:17" hidden="1" outlineLevel="1">
      <c r="A25">
        <v>215</v>
      </c>
      <c r="B25" s="2">
        <v>2</v>
      </c>
      <c r="C25">
        <v>51</v>
      </c>
      <c r="D25" s="2" t="s">
        <v>42</v>
      </c>
      <c r="E25">
        <v>0</v>
      </c>
      <c r="F25">
        <v>0</v>
      </c>
      <c r="G25">
        <v>0</v>
      </c>
      <c r="H25">
        <v>0</v>
      </c>
      <c r="I25" s="1">
        <v>3745710</v>
      </c>
      <c r="J25">
        <v>0</v>
      </c>
      <c r="K25" s="1">
        <v>11769354</v>
      </c>
      <c r="L25">
        <v>0</v>
      </c>
      <c r="M25" s="1">
        <v>15515064</v>
      </c>
      <c r="N25">
        <v>0</v>
      </c>
      <c r="O25" s="1">
        <v>15515064</v>
      </c>
      <c r="P25" s="1">
        <v>17291021</v>
      </c>
      <c r="Q25" s="9">
        <f t="shared" si="0"/>
        <v>-1775957</v>
      </c>
    </row>
    <row r="26" spans="1:17" hidden="1" outlineLevel="1">
      <c r="A26">
        <v>216</v>
      </c>
      <c r="B26" s="2">
        <v>2</v>
      </c>
      <c r="C26">
        <v>52</v>
      </c>
      <c r="D26" s="2" t="s">
        <v>43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 s="1">
        <v>17819325</v>
      </c>
      <c r="L26">
        <v>0</v>
      </c>
      <c r="M26" s="1">
        <v>17819325</v>
      </c>
      <c r="N26">
        <v>0</v>
      </c>
      <c r="O26" s="1">
        <v>17819325</v>
      </c>
      <c r="P26" s="1">
        <v>13113000</v>
      </c>
      <c r="Q26" s="9">
        <f t="shared" si="0"/>
        <v>4706325</v>
      </c>
    </row>
    <row r="27" spans="1:17" hidden="1" outlineLevel="1">
      <c r="A27">
        <v>217</v>
      </c>
      <c r="B27" s="2">
        <v>2</v>
      </c>
      <c r="C27">
        <v>53</v>
      </c>
      <c r="D27" s="2" t="s">
        <v>44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 s="1">
        <v>2218500</v>
      </c>
      <c r="L27">
        <v>0</v>
      </c>
      <c r="M27" s="1">
        <v>2218500</v>
      </c>
      <c r="N27">
        <v>0</v>
      </c>
      <c r="O27" s="1">
        <v>2218500</v>
      </c>
      <c r="P27" s="1">
        <v>2214000</v>
      </c>
      <c r="Q27" s="9">
        <f t="shared" si="0"/>
        <v>4500</v>
      </c>
    </row>
    <row r="28" spans="1:17" hidden="1" outlineLevel="1">
      <c r="A28">
        <v>218</v>
      </c>
      <c r="B28" s="2">
        <v>2</v>
      </c>
      <c r="C28">
        <v>54</v>
      </c>
      <c r="D28" s="2" t="s">
        <v>45</v>
      </c>
      <c r="E28">
        <v>0</v>
      </c>
      <c r="F28">
        <v>0</v>
      </c>
      <c r="G28" s="1">
        <v>-278561</v>
      </c>
      <c r="H28" s="1">
        <v>-278561</v>
      </c>
      <c r="I28" s="1">
        <v>10624124</v>
      </c>
      <c r="J28">
        <v>0</v>
      </c>
      <c r="K28" s="1">
        <v>846889</v>
      </c>
      <c r="L28">
        <v>0</v>
      </c>
      <c r="M28" s="1">
        <v>11471013</v>
      </c>
      <c r="N28">
        <v>0</v>
      </c>
      <c r="O28" s="1">
        <v>11192452</v>
      </c>
      <c r="P28" s="1">
        <v>11747811</v>
      </c>
      <c r="Q28" s="9">
        <f t="shared" si="0"/>
        <v>-555359</v>
      </c>
    </row>
    <row r="29" spans="1:17" hidden="1" outlineLevel="1">
      <c r="A29">
        <v>219</v>
      </c>
      <c r="B29" s="2">
        <v>2</v>
      </c>
      <c r="C29">
        <v>55</v>
      </c>
      <c r="D29" s="2" t="s">
        <v>46</v>
      </c>
      <c r="E29">
        <v>0</v>
      </c>
      <c r="F29">
        <v>0</v>
      </c>
      <c r="G29" s="1">
        <v>-701481</v>
      </c>
      <c r="H29" s="1">
        <v>-701481</v>
      </c>
      <c r="I29" s="1">
        <v>10251948</v>
      </c>
      <c r="J29">
        <v>0</v>
      </c>
      <c r="K29" s="1">
        <v>2462514</v>
      </c>
      <c r="L29">
        <v>0</v>
      </c>
      <c r="M29" s="1">
        <v>12714462</v>
      </c>
      <c r="N29">
        <v>0</v>
      </c>
      <c r="O29" s="1">
        <v>12012981</v>
      </c>
      <c r="P29" s="1">
        <v>11115469</v>
      </c>
      <c r="Q29" s="9">
        <f t="shared" si="0"/>
        <v>897512</v>
      </c>
    </row>
    <row r="30" spans="1:17" hidden="1" outlineLevel="1">
      <c r="A30">
        <v>220</v>
      </c>
      <c r="B30" s="2">
        <v>2</v>
      </c>
      <c r="C30">
        <v>56</v>
      </c>
      <c r="D30" s="2" t="s">
        <v>47</v>
      </c>
      <c r="E30">
        <v>0</v>
      </c>
      <c r="F30">
        <v>0</v>
      </c>
      <c r="G30" s="1">
        <v>-640695</v>
      </c>
      <c r="H30" s="1">
        <v>-640695</v>
      </c>
      <c r="I30" s="1">
        <v>10727833</v>
      </c>
      <c r="J30">
        <v>0</v>
      </c>
      <c r="K30" s="1">
        <v>1751859</v>
      </c>
      <c r="L30">
        <v>0</v>
      </c>
      <c r="M30" s="1">
        <v>12479692</v>
      </c>
      <c r="N30">
        <v>0</v>
      </c>
      <c r="O30" s="1">
        <v>11838997</v>
      </c>
      <c r="P30" s="1">
        <v>12797490</v>
      </c>
      <c r="Q30" s="9">
        <f t="shared" si="0"/>
        <v>-958493</v>
      </c>
    </row>
    <row r="31" spans="1:17" hidden="1" outlineLevel="1">
      <c r="A31">
        <v>221</v>
      </c>
      <c r="B31" s="2">
        <v>2</v>
      </c>
      <c r="C31">
        <v>57</v>
      </c>
      <c r="D31" s="2" t="s">
        <v>6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 s="1">
        <v>7158975</v>
      </c>
      <c r="L31">
        <v>0</v>
      </c>
      <c r="M31" s="1">
        <v>7158975</v>
      </c>
      <c r="N31">
        <v>0</v>
      </c>
      <c r="O31" s="1">
        <v>7158975</v>
      </c>
      <c r="P31" s="1">
        <v>8263794</v>
      </c>
      <c r="Q31" s="9">
        <f t="shared" si="0"/>
        <v>-1104819</v>
      </c>
    </row>
    <row r="32" spans="1:17" hidden="1" outlineLevel="1">
      <c r="A32">
        <v>222</v>
      </c>
      <c r="B32" s="2">
        <v>2</v>
      </c>
      <c r="C32">
        <v>58</v>
      </c>
      <c r="D32" s="2" t="s">
        <v>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 s="1">
        <v>1503824</v>
      </c>
      <c r="L32">
        <v>0</v>
      </c>
      <c r="M32" s="1">
        <v>1503824</v>
      </c>
      <c r="N32">
        <v>0</v>
      </c>
      <c r="O32" s="1">
        <v>1503824</v>
      </c>
      <c r="P32" s="1">
        <v>7527294</v>
      </c>
      <c r="Q32" s="9">
        <f t="shared" si="0"/>
        <v>-6023470</v>
      </c>
    </row>
    <row r="33" spans="1:17" hidden="1" outlineLevel="1">
      <c r="A33">
        <v>223</v>
      </c>
      <c r="B33" s="2">
        <v>2</v>
      </c>
      <c r="C33">
        <v>62</v>
      </c>
      <c r="D33" s="2" t="s">
        <v>48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 s="1">
        <v>0</v>
      </c>
      <c r="P33" s="1">
        <v>25000</v>
      </c>
      <c r="Q33" s="9">
        <f t="shared" si="0"/>
        <v>-25000</v>
      </c>
    </row>
    <row r="34" spans="1:17" hidden="1" outlineLevel="1">
      <c r="A34">
        <v>224</v>
      </c>
      <c r="B34" s="2">
        <v>2</v>
      </c>
      <c r="C34">
        <v>65</v>
      </c>
      <c r="D34" s="2" t="s">
        <v>49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 s="1">
        <v>28185</v>
      </c>
      <c r="L34">
        <v>0</v>
      </c>
      <c r="M34" s="1">
        <v>28185</v>
      </c>
      <c r="N34">
        <v>0</v>
      </c>
      <c r="O34" s="1">
        <v>28185</v>
      </c>
      <c r="P34" s="1">
        <v>50000</v>
      </c>
      <c r="Q34" s="9">
        <f t="shared" si="0"/>
        <v>-21815</v>
      </c>
    </row>
    <row r="35" spans="1:17" hidden="1" outlineLevel="1">
      <c r="A35">
        <v>225</v>
      </c>
      <c r="B35" s="2">
        <v>2</v>
      </c>
      <c r="C35">
        <v>74</v>
      </c>
      <c r="D35" s="2" t="s">
        <v>50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 s="1">
        <v>0</v>
      </c>
      <c r="P35" s="1">
        <v>0</v>
      </c>
      <c r="Q35" s="9">
        <f t="shared" si="0"/>
        <v>0</v>
      </c>
    </row>
    <row r="36" spans="1:17" hidden="1" outlineLevel="1">
      <c r="A36">
        <v>226</v>
      </c>
      <c r="B36" s="2">
        <v>2</v>
      </c>
      <c r="C36">
        <v>75</v>
      </c>
      <c r="D36" s="2" t="s">
        <v>51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 s="1">
        <v>0</v>
      </c>
      <c r="P36" s="1">
        <v>0</v>
      </c>
      <c r="Q36" s="9">
        <f t="shared" si="0"/>
        <v>0</v>
      </c>
    </row>
    <row r="37" spans="1:17" hidden="1" outlineLevel="1">
      <c r="A37">
        <v>227</v>
      </c>
      <c r="B37" s="2">
        <v>2</v>
      </c>
      <c r="C37">
        <v>81</v>
      </c>
      <c r="D37" s="2" t="s">
        <v>52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 s="1">
        <v>652015</v>
      </c>
      <c r="L37">
        <v>0</v>
      </c>
      <c r="M37" s="1">
        <v>652015</v>
      </c>
      <c r="N37">
        <v>0</v>
      </c>
      <c r="O37" s="1">
        <v>652015</v>
      </c>
      <c r="P37" s="1">
        <v>446989</v>
      </c>
      <c r="Q37" s="9">
        <f t="shared" si="0"/>
        <v>205026</v>
      </c>
    </row>
    <row r="38" spans="1:17" s="3" customFormat="1" collapsed="1">
      <c r="A38" s="3">
        <v>3</v>
      </c>
      <c r="B38" s="4">
        <v>4</v>
      </c>
      <c r="D38" s="4" t="s">
        <v>53</v>
      </c>
      <c r="E38" s="3">
        <v>0</v>
      </c>
      <c r="F38" s="3">
        <v>0</v>
      </c>
      <c r="G38" s="5">
        <v>-131495359</v>
      </c>
      <c r="H38" s="5">
        <v>-131495359</v>
      </c>
      <c r="I38" s="5">
        <v>494713869</v>
      </c>
      <c r="J38" s="3">
        <v>0</v>
      </c>
      <c r="K38" s="5">
        <v>267231946</v>
      </c>
      <c r="L38" s="3">
        <v>0</v>
      </c>
      <c r="M38" s="5">
        <v>761945815</v>
      </c>
      <c r="N38" s="3">
        <v>500</v>
      </c>
      <c r="O38" s="5">
        <v>630450956</v>
      </c>
      <c r="P38" s="5">
        <v>634019584</v>
      </c>
      <c r="Q38" s="5">
        <f>O38-P38</f>
        <v>-3568628</v>
      </c>
    </row>
    <row r="39" spans="1:17" hidden="1" outlineLevel="1">
      <c r="A39">
        <v>31</v>
      </c>
      <c r="B39" s="2">
        <v>4</v>
      </c>
      <c r="C39">
        <v>1</v>
      </c>
      <c r="D39" s="2" t="s">
        <v>54</v>
      </c>
      <c r="E39">
        <v>0</v>
      </c>
      <c r="F39">
        <v>0</v>
      </c>
      <c r="G39">
        <v>0</v>
      </c>
      <c r="H39">
        <v>0</v>
      </c>
      <c r="I39" s="1">
        <v>685187</v>
      </c>
      <c r="J39">
        <v>0</v>
      </c>
      <c r="K39">
        <v>0</v>
      </c>
      <c r="L39">
        <v>0</v>
      </c>
      <c r="M39" s="1">
        <v>685187</v>
      </c>
      <c r="N39">
        <v>0</v>
      </c>
      <c r="O39" s="1">
        <v>685187</v>
      </c>
      <c r="P39" s="1">
        <v>730003</v>
      </c>
      <c r="Q39" s="9">
        <f t="shared" si="0"/>
        <v>-44816</v>
      </c>
    </row>
    <row r="40" spans="1:17" hidden="1" outlineLevel="1">
      <c r="A40">
        <v>32</v>
      </c>
      <c r="B40" s="2">
        <v>4</v>
      </c>
      <c r="C40">
        <v>2</v>
      </c>
      <c r="D40" s="2" t="s">
        <v>55</v>
      </c>
      <c r="E40">
        <v>0</v>
      </c>
      <c r="F40">
        <v>0</v>
      </c>
      <c r="G40" s="1">
        <v>-13149385</v>
      </c>
      <c r="H40" s="1">
        <v>-13149385</v>
      </c>
      <c r="I40" s="1">
        <v>10240037</v>
      </c>
      <c r="J40">
        <v>0</v>
      </c>
      <c r="K40" s="1">
        <v>3561520</v>
      </c>
      <c r="L40">
        <v>0</v>
      </c>
      <c r="M40" s="1">
        <v>13801557</v>
      </c>
      <c r="N40">
        <v>0</v>
      </c>
      <c r="O40" s="1">
        <v>652172</v>
      </c>
      <c r="P40" s="1">
        <v>6205850</v>
      </c>
      <c r="Q40" s="9">
        <f t="shared" si="0"/>
        <v>-5553678</v>
      </c>
    </row>
    <row r="41" spans="1:17" hidden="1" outlineLevel="1">
      <c r="A41">
        <v>33</v>
      </c>
      <c r="B41" s="2">
        <v>4</v>
      </c>
      <c r="C41">
        <v>11</v>
      </c>
      <c r="D41" s="2" t="s">
        <v>56</v>
      </c>
      <c r="E41">
        <v>0</v>
      </c>
      <c r="F41">
        <v>0</v>
      </c>
      <c r="G41" s="1">
        <v>-8506901</v>
      </c>
      <c r="H41" s="1">
        <v>-8506901</v>
      </c>
      <c r="I41" s="1">
        <v>27238591</v>
      </c>
      <c r="J41">
        <v>0</v>
      </c>
      <c r="K41" s="1">
        <v>7328789</v>
      </c>
      <c r="L41">
        <v>0</v>
      </c>
      <c r="M41" s="1">
        <v>34567380</v>
      </c>
      <c r="N41">
        <v>0</v>
      </c>
      <c r="O41" s="1">
        <v>26060479</v>
      </c>
      <c r="P41" s="1">
        <v>24940049</v>
      </c>
      <c r="Q41" s="9">
        <f t="shared" si="0"/>
        <v>1120430</v>
      </c>
    </row>
    <row r="42" spans="1:17" hidden="1" outlineLevel="1">
      <c r="A42">
        <v>34</v>
      </c>
      <c r="B42" s="2">
        <v>4</v>
      </c>
      <c r="C42">
        <v>12</v>
      </c>
      <c r="D42" s="2" t="s">
        <v>57</v>
      </c>
      <c r="E42">
        <v>0</v>
      </c>
      <c r="F42">
        <v>0</v>
      </c>
      <c r="G42" s="1">
        <v>-9779618</v>
      </c>
      <c r="H42" s="1">
        <v>-9779618</v>
      </c>
      <c r="I42" s="1">
        <v>25605246</v>
      </c>
      <c r="J42">
        <v>0</v>
      </c>
      <c r="K42" s="1">
        <v>7431835</v>
      </c>
      <c r="L42">
        <v>0</v>
      </c>
      <c r="M42" s="1">
        <v>33037081</v>
      </c>
      <c r="N42">
        <v>0</v>
      </c>
      <c r="O42" s="1">
        <v>23257463</v>
      </c>
      <c r="P42" s="1">
        <v>26048604</v>
      </c>
      <c r="Q42" s="9">
        <f t="shared" si="0"/>
        <v>-2791141</v>
      </c>
    </row>
    <row r="43" spans="1:17" hidden="1" outlineLevel="1">
      <c r="A43">
        <v>35</v>
      </c>
      <c r="B43" s="2">
        <v>4</v>
      </c>
      <c r="C43">
        <v>13</v>
      </c>
      <c r="D43" s="2" t="s">
        <v>58</v>
      </c>
      <c r="E43">
        <v>0</v>
      </c>
      <c r="F43">
        <v>0</v>
      </c>
      <c r="G43" s="1">
        <v>-10497255</v>
      </c>
      <c r="H43" s="1">
        <v>-10497255</v>
      </c>
      <c r="I43" s="1">
        <v>27756049</v>
      </c>
      <c r="J43">
        <v>0</v>
      </c>
      <c r="K43" s="1">
        <v>8854207</v>
      </c>
      <c r="L43">
        <v>0</v>
      </c>
      <c r="M43" s="1">
        <v>36610256</v>
      </c>
      <c r="N43">
        <v>0</v>
      </c>
      <c r="O43" s="1">
        <v>26113001</v>
      </c>
      <c r="P43" s="1">
        <v>25835849</v>
      </c>
      <c r="Q43" s="9">
        <f t="shared" si="0"/>
        <v>277152</v>
      </c>
    </row>
    <row r="44" spans="1:17" hidden="1" outlineLevel="1">
      <c r="A44">
        <v>36</v>
      </c>
      <c r="B44" s="2">
        <v>4</v>
      </c>
      <c r="C44">
        <v>14</v>
      </c>
      <c r="D44" s="2" t="s">
        <v>59</v>
      </c>
      <c r="E44">
        <v>0</v>
      </c>
      <c r="F44">
        <v>0</v>
      </c>
      <c r="G44" s="1">
        <v>-13886094</v>
      </c>
      <c r="H44" s="1">
        <v>-13886094</v>
      </c>
      <c r="I44" s="1">
        <v>39371434</v>
      </c>
      <c r="J44">
        <v>0</v>
      </c>
      <c r="K44" s="1">
        <v>12700291</v>
      </c>
      <c r="L44">
        <v>0</v>
      </c>
      <c r="M44" s="1">
        <v>52071725</v>
      </c>
      <c r="N44">
        <v>0</v>
      </c>
      <c r="O44" s="1">
        <v>38185631</v>
      </c>
      <c r="P44" s="1">
        <v>39451643</v>
      </c>
      <c r="Q44" s="9">
        <f t="shared" si="0"/>
        <v>-1266012</v>
      </c>
    </row>
    <row r="45" spans="1:17" hidden="1" outlineLevel="1">
      <c r="A45">
        <v>37</v>
      </c>
      <c r="B45" s="2">
        <v>4</v>
      </c>
      <c r="C45">
        <v>15</v>
      </c>
      <c r="D45" s="2" t="s">
        <v>8</v>
      </c>
      <c r="E45">
        <v>0</v>
      </c>
      <c r="F45">
        <v>0</v>
      </c>
      <c r="G45" s="1">
        <v>-4406437</v>
      </c>
      <c r="H45" s="1">
        <v>-4406437</v>
      </c>
      <c r="I45" s="1">
        <v>12503582</v>
      </c>
      <c r="J45">
        <v>0</v>
      </c>
      <c r="K45" s="1">
        <v>3762684</v>
      </c>
      <c r="L45">
        <v>0</v>
      </c>
      <c r="M45" s="1">
        <v>16266266</v>
      </c>
      <c r="N45">
        <v>0</v>
      </c>
      <c r="O45" s="1">
        <v>11859829</v>
      </c>
      <c r="P45" s="1">
        <v>11623239</v>
      </c>
      <c r="Q45" s="9">
        <f t="shared" si="0"/>
        <v>236590</v>
      </c>
    </row>
    <row r="46" spans="1:17" hidden="1" outlineLevel="1">
      <c r="A46">
        <v>38</v>
      </c>
      <c r="B46" s="2">
        <v>4</v>
      </c>
      <c r="C46">
        <v>16</v>
      </c>
      <c r="D46" s="2" t="s">
        <v>60</v>
      </c>
      <c r="E46">
        <v>0</v>
      </c>
      <c r="F46">
        <v>0</v>
      </c>
      <c r="G46" s="1">
        <v>-4359446</v>
      </c>
      <c r="H46" s="1">
        <v>-4359446</v>
      </c>
      <c r="I46" s="1">
        <v>9118375</v>
      </c>
      <c r="J46">
        <v>0</v>
      </c>
      <c r="K46" s="1">
        <v>760416</v>
      </c>
      <c r="L46">
        <v>0</v>
      </c>
      <c r="M46" s="1">
        <v>9878791</v>
      </c>
      <c r="N46">
        <v>0</v>
      </c>
      <c r="O46" s="1">
        <v>5519345</v>
      </c>
      <c r="P46" s="1">
        <v>7141606</v>
      </c>
      <c r="Q46" s="9">
        <f t="shared" si="0"/>
        <v>-1622261</v>
      </c>
    </row>
    <row r="47" spans="1:17" hidden="1" outlineLevel="1">
      <c r="A47">
        <v>39</v>
      </c>
      <c r="B47" s="2">
        <v>4</v>
      </c>
      <c r="C47">
        <v>17</v>
      </c>
      <c r="D47" s="2" t="s">
        <v>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 s="1">
        <v>165331</v>
      </c>
      <c r="L47">
        <v>0</v>
      </c>
      <c r="M47" s="1">
        <v>165331</v>
      </c>
      <c r="N47">
        <v>0</v>
      </c>
      <c r="O47" s="1">
        <v>165331</v>
      </c>
      <c r="P47" s="1">
        <v>12199</v>
      </c>
      <c r="Q47" s="9">
        <f t="shared" si="0"/>
        <v>153132</v>
      </c>
    </row>
    <row r="48" spans="1:17" hidden="1" outlineLevel="1">
      <c r="A48">
        <v>310</v>
      </c>
      <c r="B48" s="2">
        <v>4</v>
      </c>
      <c r="C48">
        <v>19</v>
      </c>
      <c r="D48" s="2" t="s">
        <v>62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 s="1">
        <v>21492583</v>
      </c>
      <c r="L48">
        <v>0</v>
      </c>
      <c r="M48" s="1">
        <v>21492583</v>
      </c>
      <c r="N48">
        <v>0</v>
      </c>
      <c r="O48" s="1">
        <v>21492583</v>
      </c>
      <c r="P48" s="1">
        <v>20657128</v>
      </c>
      <c r="Q48" s="9">
        <f t="shared" si="0"/>
        <v>835455</v>
      </c>
    </row>
    <row r="49" spans="1:17" hidden="1" outlineLevel="1">
      <c r="A49">
        <v>311</v>
      </c>
      <c r="B49" s="2">
        <v>4</v>
      </c>
      <c r="C49">
        <v>21</v>
      </c>
      <c r="D49" s="2" t="s">
        <v>9</v>
      </c>
      <c r="E49">
        <v>0</v>
      </c>
      <c r="F49">
        <v>0</v>
      </c>
      <c r="G49" s="1">
        <v>-13065224</v>
      </c>
      <c r="H49" s="1">
        <v>-13065224</v>
      </c>
      <c r="I49" s="1">
        <v>132910571</v>
      </c>
      <c r="J49">
        <v>0</v>
      </c>
      <c r="K49" s="1">
        <v>63589449</v>
      </c>
      <c r="L49">
        <v>0</v>
      </c>
      <c r="M49" s="1">
        <v>196500020</v>
      </c>
      <c r="N49">
        <v>0</v>
      </c>
      <c r="O49" s="1">
        <v>183434796</v>
      </c>
      <c r="P49" s="1">
        <v>178689355</v>
      </c>
      <c r="Q49" s="9">
        <f t="shared" si="0"/>
        <v>4745441</v>
      </c>
    </row>
    <row r="50" spans="1:17" hidden="1" outlineLevel="1">
      <c r="A50">
        <v>312</v>
      </c>
      <c r="B50" s="2">
        <v>4</v>
      </c>
      <c r="C50">
        <v>23</v>
      </c>
      <c r="D50" s="2" t="s">
        <v>63</v>
      </c>
      <c r="E50">
        <v>0</v>
      </c>
      <c r="F50">
        <v>0</v>
      </c>
      <c r="G50" s="1">
        <v>-16774338</v>
      </c>
      <c r="H50" s="1">
        <v>-16774338</v>
      </c>
      <c r="I50" s="1">
        <v>48449714</v>
      </c>
      <c r="J50">
        <v>0</v>
      </c>
      <c r="K50" s="1">
        <v>28611728</v>
      </c>
      <c r="L50">
        <v>0</v>
      </c>
      <c r="M50" s="1">
        <v>77061442</v>
      </c>
      <c r="N50">
        <v>0</v>
      </c>
      <c r="O50" s="1">
        <v>60287104</v>
      </c>
      <c r="P50" s="1">
        <v>62145443</v>
      </c>
      <c r="Q50" s="9">
        <f t="shared" si="0"/>
        <v>-1858339</v>
      </c>
    </row>
    <row r="51" spans="1:17" hidden="1" outlineLevel="1">
      <c r="A51">
        <v>313</v>
      </c>
      <c r="B51" s="2">
        <v>4</v>
      </c>
      <c r="C51">
        <v>25</v>
      </c>
      <c r="D51" s="2" t="s">
        <v>10</v>
      </c>
      <c r="E51">
        <v>0</v>
      </c>
      <c r="F51">
        <v>0</v>
      </c>
      <c r="G51" s="1">
        <v>-13511693</v>
      </c>
      <c r="H51" s="1">
        <v>-13511693</v>
      </c>
      <c r="I51" s="1">
        <v>122639677</v>
      </c>
      <c r="J51">
        <v>0</v>
      </c>
      <c r="K51" s="1">
        <v>77697700</v>
      </c>
      <c r="L51">
        <v>0</v>
      </c>
      <c r="M51" s="1">
        <v>200337377</v>
      </c>
      <c r="N51">
        <v>500</v>
      </c>
      <c r="O51" s="1">
        <v>186826184</v>
      </c>
      <c r="P51" s="1">
        <v>181869542</v>
      </c>
      <c r="Q51" s="9">
        <f t="shared" si="0"/>
        <v>4956642</v>
      </c>
    </row>
    <row r="52" spans="1:17" hidden="1" outlineLevel="1">
      <c r="A52">
        <v>314</v>
      </c>
      <c r="B52" s="2">
        <v>4</v>
      </c>
      <c r="C52">
        <v>27</v>
      </c>
      <c r="D52" s="2" t="s">
        <v>64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 s="1">
        <v>9924656</v>
      </c>
      <c r="L52">
        <v>0</v>
      </c>
      <c r="M52" s="1">
        <v>9924656</v>
      </c>
      <c r="N52">
        <v>0</v>
      </c>
      <c r="O52" s="1">
        <v>9924656</v>
      </c>
      <c r="P52" s="1">
        <v>9940000</v>
      </c>
      <c r="Q52" s="9">
        <f t="shared" si="0"/>
        <v>-15344</v>
      </c>
    </row>
    <row r="53" spans="1:17" hidden="1" outlineLevel="1">
      <c r="A53">
        <v>315</v>
      </c>
      <c r="B53" s="2">
        <v>4</v>
      </c>
      <c r="C53">
        <v>29</v>
      </c>
      <c r="D53" s="2" t="s">
        <v>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 s="1">
        <v>4794020</v>
      </c>
      <c r="L53">
        <v>0</v>
      </c>
      <c r="M53" s="1">
        <v>4794020</v>
      </c>
      <c r="N53">
        <v>0</v>
      </c>
      <c r="O53" s="1">
        <v>4794020</v>
      </c>
      <c r="P53" s="1">
        <v>6993384</v>
      </c>
      <c r="Q53" s="9">
        <f t="shared" si="0"/>
        <v>-2199364</v>
      </c>
    </row>
    <row r="54" spans="1:17" hidden="1" outlineLevel="1">
      <c r="A54">
        <v>316</v>
      </c>
      <c r="B54" s="2">
        <v>4</v>
      </c>
      <c r="C54">
        <v>30</v>
      </c>
      <c r="D54" s="2" t="s">
        <v>66</v>
      </c>
      <c r="E54">
        <v>0</v>
      </c>
      <c r="F54">
        <v>0</v>
      </c>
      <c r="G54" s="1">
        <v>-7593215</v>
      </c>
      <c r="H54" s="1">
        <v>-7593215</v>
      </c>
      <c r="I54" s="1">
        <v>6673573</v>
      </c>
      <c r="J54">
        <v>0</v>
      </c>
      <c r="K54" s="1">
        <v>1165279</v>
      </c>
      <c r="L54">
        <v>0</v>
      </c>
      <c r="M54" s="1">
        <v>7838852</v>
      </c>
      <c r="N54">
        <v>0</v>
      </c>
      <c r="O54" s="1">
        <v>245637</v>
      </c>
      <c r="P54" s="1">
        <v>1131785</v>
      </c>
      <c r="Q54" s="9">
        <f t="shared" si="0"/>
        <v>-886148</v>
      </c>
    </row>
    <row r="55" spans="1:17" hidden="1" outlineLevel="1">
      <c r="A55">
        <v>317</v>
      </c>
      <c r="B55" s="2">
        <v>4</v>
      </c>
      <c r="C55">
        <v>31</v>
      </c>
      <c r="D55" s="2" t="s">
        <v>67</v>
      </c>
      <c r="E55">
        <v>0</v>
      </c>
      <c r="F55">
        <v>0</v>
      </c>
      <c r="G55" s="1">
        <v>-5109205</v>
      </c>
      <c r="H55" s="1">
        <v>-5109205</v>
      </c>
      <c r="I55" s="1">
        <v>3358023</v>
      </c>
      <c r="J55">
        <v>0</v>
      </c>
      <c r="K55" s="1">
        <v>715512</v>
      </c>
      <c r="L55">
        <v>0</v>
      </c>
      <c r="M55" s="1">
        <v>4073535</v>
      </c>
      <c r="N55">
        <v>0</v>
      </c>
      <c r="O55" s="1">
        <v>-1035670</v>
      </c>
      <c r="P55" s="1">
        <v>-539497</v>
      </c>
      <c r="Q55" s="9">
        <f t="shared" si="0"/>
        <v>-496173</v>
      </c>
    </row>
    <row r="56" spans="1:17" hidden="1" outlineLevel="1">
      <c r="A56">
        <v>318</v>
      </c>
      <c r="B56" s="2">
        <v>4</v>
      </c>
      <c r="C56">
        <v>41</v>
      </c>
      <c r="D56" s="2" t="s">
        <v>68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 s="1">
        <v>3861078</v>
      </c>
      <c r="L56">
        <v>0</v>
      </c>
      <c r="M56" s="1">
        <v>3861078</v>
      </c>
      <c r="N56">
        <v>0</v>
      </c>
      <c r="O56" s="1">
        <v>3861078</v>
      </c>
      <c r="P56" s="1">
        <v>3861078</v>
      </c>
      <c r="Q56" s="9">
        <f t="shared" si="0"/>
        <v>0</v>
      </c>
    </row>
    <row r="57" spans="1:17" hidden="1" outlineLevel="1">
      <c r="A57">
        <v>319</v>
      </c>
      <c r="B57" s="2">
        <v>4</v>
      </c>
      <c r="C57">
        <v>51</v>
      </c>
      <c r="D57" s="2" t="s">
        <v>12</v>
      </c>
      <c r="E57">
        <v>0</v>
      </c>
      <c r="F57">
        <v>0</v>
      </c>
      <c r="G57" s="1">
        <v>-9514473</v>
      </c>
      <c r="H57" s="1">
        <v>-9514473</v>
      </c>
      <c r="I57" s="1">
        <v>21507019</v>
      </c>
      <c r="J57">
        <v>0</v>
      </c>
      <c r="K57" s="1">
        <v>9228665</v>
      </c>
      <c r="L57">
        <v>0</v>
      </c>
      <c r="M57" s="1">
        <v>30735684</v>
      </c>
      <c r="N57">
        <v>0</v>
      </c>
      <c r="O57" s="1">
        <v>21221211</v>
      </c>
      <c r="P57" s="1">
        <v>19194149</v>
      </c>
      <c r="Q57" s="9">
        <f t="shared" si="0"/>
        <v>2027062</v>
      </c>
    </row>
    <row r="58" spans="1:17" hidden="1" outlineLevel="1">
      <c r="A58">
        <v>320</v>
      </c>
      <c r="B58" s="2">
        <v>4</v>
      </c>
      <c r="C58">
        <v>52</v>
      </c>
      <c r="D58" s="2" t="s">
        <v>69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 s="1">
        <v>0</v>
      </c>
      <c r="P58" s="1">
        <v>0</v>
      </c>
      <c r="Q58" s="9">
        <f t="shared" si="0"/>
        <v>0</v>
      </c>
    </row>
    <row r="59" spans="1:17" hidden="1" outlineLevel="1">
      <c r="A59">
        <v>321</v>
      </c>
      <c r="B59" s="2">
        <v>4</v>
      </c>
      <c r="C59">
        <v>53</v>
      </c>
      <c r="D59" s="2" t="s">
        <v>70</v>
      </c>
      <c r="E59">
        <v>0</v>
      </c>
      <c r="F59">
        <v>0</v>
      </c>
      <c r="G59" s="1">
        <v>-1342075</v>
      </c>
      <c r="H59" s="1">
        <v>-1342075</v>
      </c>
      <c r="I59" s="1">
        <v>6656791</v>
      </c>
      <c r="J59">
        <v>0</v>
      </c>
      <c r="K59" s="1">
        <v>974124</v>
      </c>
      <c r="L59">
        <v>0</v>
      </c>
      <c r="M59" s="1">
        <v>7630915</v>
      </c>
      <c r="N59">
        <v>0</v>
      </c>
      <c r="O59" s="1">
        <v>6288840</v>
      </c>
      <c r="P59" s="1">
        <v>6603175</v>
      </c>
      <c r="Q59" s="9">
        <f t="shared" si="0"/>
        <v>-314335</v>
      </c>
    </row>
    <row r="60" spans="1:17" hidden="1" outlineLevel="1">
      <c r="A60">
        <v>322</v>
      </c>
      <c r="B60" s="2">
        <v>4</v>
      </c>
      <c r="C60">
        <v>81</v>
      </c>
      <c r="D60" s="2" t="s">
        <v>52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 s="1">
        <v>612079</v>
      </c>
      <c r="L60">
        <v>0</v>
      </c>
      <c r="M60" s="1">
        <v>612079</v>
      </c>
      <c r="N60">
        <v>0</v>
      </c>
      <c r="O60" s="1">
        <v>612079</v>
      </c>
      <c r="P60" s="1">
        <v>1485000</v>
      </c>
      <c r="Q60" s="9">
        <f t="shared" si="0"/>
        <v>-872921</v>
      </c>
    </row>
    <row r="61" spans="1:17" s="3" customFormat="1" collapsed="1">
      <c r="A61" s="3">
        <v>4</v>
      </c>
      <c r="B61" s="4">
        <v>5</v>
      </c>
      <c r="D61" s="4" t="s">
        <v>71</v>
      </c>
      <c r="E61" s="3">
        <v>0</v>
      </c>
      <c r="F61" s="3">
        <v>0</v>
      </c>
      <c r="G61" s="5">
        <v>-9381697</v>
      </c>
      <c r="H61" s="5">
        <v>-9381697</v>
      </c>
      <c r="I61" s="5">
        <v>17282939</v>
      </c>
      <c r="J61" s="3">
        <v>0</v>
      </c>
      <c r="K61" s="5">
        <v>17869269</v>
      </c>
      <c r="L61" s="3">
        <v>0</v>
      </c>
      <c r="M61" s="5">
        <v>35152208</v>
      </c>
      <c r="N61" s="3">
        <v>0</v>
      </c>
      <c r="O61" s="5">
        <v>25770511</v>
      </c>
      <c r="P61" s="5">
        <v>28960488</v>
      </c>
      <c r="Q61" s="5">
        <f>O61-P61</f>
        <v>-3189977</v>
      </c>
    </row>
    <row r="62" spans="1:17" hidden="1" outlineLevel="1">
      <c r="A62">
        <v>41</v>
      </c>
      <c r="B62" s="2">
        <v>5</v>
      </c>
      <c r="C62">
        <v>1</v>
      </c>
      <c r="D62" s="2" t="s">
        <v>72</v>
      </c>
      <c r="E62">
        <v>0</v>
      </c>
      <c r="F62">
        <v>0</v>
      </c>
      <c r="G62">
        <v>0</v>
      </c>
      <c r="H62">
        <v>0</v>
      </c>
      <c r="I62" s="1">
        <v>402141</v>
      </c>
      <c r="J62">
        <v>0</v>
      </c>
      <c r="K62">
        <v>250</v>
      </c>
      <c r="L62">
        <v>0</v>
      </c>
      <c r="M62" s="1">
        <v>402391</v>
      </c>
      <c r="N62">
        <v>0</v>
      </c>
      <c r="O62" s="1">
        <v>402391</v>
      </c>
      <c r="P62" s="1">
        <v>482765</v>
      </c>
      <c r="Q62" s="9">
        <f t="shared" si="0"/>
        <v>-80374</v>
      </c>
    </row>
    <row r="63" spans="1:17" hidden="1" outlineLevel="1">
      <c r="A63">
        <v>42</v>
      </c>
      <c r="B63" s="2">
        <v>5</v>
      </c>
      <c r="C63">
        <v>2</v>
      </c>
      <c r="D63" s="2" t="s">
        <v>73</v>
      </c>
      <c r="E63">
        <v>0</v>
      </c>
      <c r="F63">
        <v>0</v>
      </c>
      <c r="G63" s="1">
        <v>-6125247</v>
      </c>
      <c r="H63" s="1">
        <v>-6125247</v>
      </c>
      <c r="I63" s="1">
        <v>7370749</v>
      </c>
      <c r="J63">
        <v>0</v>
      </c>
      <c r="K63" s="1">
        <v>1300499</v>
      </c>
      <c r="L63">
        <v>0</v>
      </c>
      <c r="M63" s="1">
        <v>8671248</v>
      </c>
      <c r="N63">
        <v>0</v>
      </c>
      <c r="O63" s="1">
        <v>2546001</v>
      </c>
      <c r="P63" s="1">
        <v>3747539</v>
      </c>
      <c r="Q63" s="9">
        <f t="shared" si="0"/>
        <v>-1201538</v>
      </c>
    </row>
    <row r="64" spans="1:17" hidden="1" outlineLevel="1">
      <c r="A64">
        <v>43</v>
      </c>
      <c r="B64" s="2">
        <v>5</v>
      </c>
      <c r="C64">
        <v>3</v>
      </c>
      <c r="D64" s="2" t="s">
        <v>74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 s="1">
        <v>55000</v>
      </c>
      <c r="L64">
        <v>0</v>
      </c>
      <c r="M64" s="1">
        <v>55000</v>
      </c>
      <c r="N64">
        <v>0</v>
      </c>
      <c r="O64" s="1">
        <v>55000</v>
      </c>
      <c r="P64" s="1">
        <v>195000</v>
      </c>
      <c r="Q64" s="9">
        <f t="shared" si="0"/>
        <v>-140000</v>
      </c>
    </row>
    <row r="65" spans="1:17" hidden="1" outlineLevel="1">
      <c r="A65">
        <v>44</v>
      </c>
      <c r="B65" s="2">
        <v>5</v>
      </c>
      <c r="C65">
        <v>22</v>
      </c>
      <c r="D65" s="2" t="s">
        <v>75</v>
      </c>
      <c r="E65">
        <v>0</v>
      </c>
      <c r="F65">
        <v>0</v>
      </c>
      <c r="G65" s="1">
        <v>-1079932</v>
      </c>
      <c r="H65" s="1">
        <v>-1079932</v>
      </c>
      <c r="I65" s="1">
        <v>8153590</v>
      </c>
      <c r="J65">
        <v>0</v>
      </c>
      <c r="K65" s="1">
        <v>9436600</v>
      </c>
      <c r="L65">
        <v>0</v>
      </c>
      <c r="M65" s="1">
        <v>17590190</v>
      </c>
      <c r="N65">
        <v>0</v>
      </c>
      <c r="O65" s="1">
        <v>16510258</v>
      </c>
      <c r="P65" s="1">
        <v>17353640</v>
      </c>
      <c r="Q65" s="9">
        <f t="shared" si="0"/>
        <v>-843382</v>
      </c>
    </row>
    <row r="66" spans="1:17" hidden="1" outlineLevel="1">
      <c r="A66">
        <v>45</v>
      </c>
      <c r="B66" s="2">
        <v>5</v>
      </c>
      <c r="C66">
        <v>31</v>
      </c>
      <c r="D66" s="2" t="s">
        <v>76</v>
      </c>
      <c r="E66">
        <v>0</v>
      </c>
      <c r="F66">
        <v>0</v>
      </c>
      <c r="G66" s="1">
        <v>-171518</v>
      </c>
      <c r="H66" s="1">
        <v>-171518</v>
      </c>
      <c r="I66" s="1">
        <v>1356459</v>
      </c>
      <c r="J66">
        <v>0</v>
      </c>
      <c r="K66" s="1">
        <v>1171433</v>
      </c>
      <c r="L66">
        <v>0</v>
      </c>
      <c r="M66" s="1">
        <v>2527892</v>
      </c>
      <c r="N66">
        <v>0</v>
      </c>
      <c r="O66" s="1">
        <v>2356374</v>
      </c>
      <c r="P66" s="1">
        <v>2236533</v>
      </c>
      <c r="Q66" s="9">
        <f t="shared" si="0"/>
        <v>119841</v>
      </c>
    </row>
    <row r="67" spans="1:17" hidden="1" outlineLevel="1">
      <c r="A67">
        <v>46</v>
      </c>
      <c r="B67" s="2">
        <v>5</v>
      </c>
      <c r="C67">
        <v>43</v>
      </c>
      <c r="D67" s="2" t="s">
        <v>77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 s="1">
        <v>0</v>
      </c>
      <c r="P67" s="1">
        <v>300000</v>
      </c>
      <c r="Q67" s="9">
        <f t="shared" si="0"/>
        <v>-300000</v>
      </c>
    </row>
    <row r="68" spans="1:17" hidden="1" outlineLevel="1">
      <c r="A68">
        <v>47</v>
      </c>
      <c r="B68" s="2">
        <v>5</v>
      </c>
      <c r="C68">
        <v>51</v>
      </c>
      <c r="D68" s="2" t="s">
        <v>78</v>
      </c>
      <c r="E68">
        <v>0</v>
      </c>
      <c r="F68">
        <v>0</v>
      </c>
      <c r="G68" s="1">
        <v>-2005000</v>
      </c>
      <c r="H68" s="1">
        <v>-2005000</v>
      </c>
      <c r="I68">
        <v>0</v>
      </c>
      <c r="J68">
        <v>0</v>
      </c>
      <c r="K68" s="1">
        <v>70000</v>
      </c>
      <c r="L68">
        <v>0</v>
      </c>
      <c r="M68" s="1">
        <v>70000</v>
      </c>
      <c r="N68">
        <v>0</v>
      </c>
      <c r="O68" s="1">
        <v>-1935000</v>
      </c>
      <c r="P68" s="1">
        <v>-2000000</v>
      </c>
      <c r="Q68" s="9">
        <f t="shared" si="0"/>
        <v>65000</v>
      </c>
    </row>
    <row r="69" spans="1:17" hidden="1" outlineLevel="1">
      <c r="A69">
        <v>48</v>
      </c>
      <c r="B69" s="2">
        <v>5</v>
      </c>
      <c r="C69">
        <v>52</v>
      </c>
      <c r="D69" s="2" t="s">
        <v>79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 s="1">
        <v>55031</v>
      </c>
      <c r="L69">
        <v>0</v>
      </c>
      <c r="M69" s="1">
        <v>55031</v>
      </c>
      <c r="N69">
        <v>0</v>
      </c>
      <c r="O69" s="1">
        <v>55031</v>
      </c>
      <c r="P69" s="1">
        <v>357000</v>
      </c>
      <c r="Q69" s="9">
        <f t="shared" si="0"/>
        <v>-301969</v>
      </c>
    </row>
    <row r="70" spans="1:17" hidden="1" outlineLevel="1">
      <c r="A70">
        <v>49</v>
      </c>
      <c r="B70" s="2">
        <v>5</v>
      </c>
      <c r="C70">
        <v>72</v>
      </c>
      <c r="D70" s="2" t="s">
        <v>80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 s="1">
        <v>0</v>
      </c>
      <c r="P70" s="1">
        <v>0</v>
      </c>
      <c r="Q70" s="9">
        <f t="shared" ref="Q70:Q135" si="1">O70-P70</f>
        <v>0</v>
      </c>
    </row>
    <row r="71" spans="1:17" hidden="1" outlineLevel="1">
      <c r="A71">
        <v>410</v>
      </c>
      <c r="B71" s="2">
        <v>5</v>
      </c>
      <c r="C71">
        <v>73</v>
      </c>
      <c r="D71" s="2" t="s">
        <v>81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 s="1">
        <v>1912123</v>
      </c>
      <c r="L71">
        <v>0</v>
      </c>
      <c r="M71" s="1">
        <v>1912123</v>
      </c>
      <c r="N71">
        <v>0</v>
      </c>
      <c r="O71" s="1">
        <v>1912123</v>
      </c>
      <c r="P71" s="1">
        <v>1975000</v>
      </c>
      <c r="Q71" s="9">
        <f t="shared" si="1"/>
        <v>-62877</v>
      </c>
    </row>
    <row r="72" spans="1:17" hidden="1" outlineLevel="1">
      <c r="A72">
        <v>411</v>
      </c>
      <c r="B72" s="2">
        <v>5</v>
      </c>
      <c r="C72">
        <v>74</v>
      </c>
      <c r="D72" s="2" t="s">
        <v>82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 s="1">
        <v>44447</v>
      </c>
      <c r="L72">
        <v>0</v>
      </c>
      <c r="M72" s="1">
        <v>44447</v>
      </c>
      <c r="N72">
        <v>0</v>
      </c>
      <c r="O72" s="1">
        <v>44447</v>
      </c>
      <c r="P72" s="1">
        <v>0</v>
      </c>
      <c r="Q72" s="9">
        <f t="shared" si="1"/>
        <v>44447</v>
      </c>
    </row>
    <row r="73" spans="1:17" hidden="1" outlineLevel="1">
      <c r="A73">
        <v>412</v>
      </c>
      <c r="B73" s="2">
        <v>5</v>
      </c>
      <c r="C73">
        <v>79</v>
      </c>
      <c r="D73" s="2" t="s">
        <v>83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 s="1">
        <v>130875</v>
      </c>
      <c r="L73">
        <v>0</v>
      </c>
      <c r="M73" s="1">
        <v>130875</v>
      </c>
      <c r="N73">
        <v>0</v>
      </c>
      <c r="O73" s="1">
        <v>130875</v>
      </c>
      <c r="P73" s="1">
        <v>320000</v>
      </c>
      <c r="Q73" s="9">
        <f t="shared" si="1"/>
        <v>-189125</v>
      </c>
    </row>
    <row r="74" spans="1:17" hidden="1" outlineLevel="1">
      <c r="A74">
        <v>413</v>
      </c>
      <c r="B74" s="2">
        <v>5</v>
      </c>
      <c r="C74">
        <v>88</v>
      </c>
      <c r="D74" s="2" t="s">
        <v>84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 s="1">
        <v>3693011</v>
      </c>
      <c r="L74">
        <v>0</v>
      </c>
      <c r="M74" s="1">
        <v>3693011</v>
      </c>
      <c r="N74">
        <v>0</v>
      </c>
      <c r="O74" s="1">
        <v>3693011</v>
      </c>
      <c r="P74" s="1">
        <v>3993011</v>
      </c>
      <c r="Q74" s="9">
        <f t="shared" si="1"/>
        <v>-300000</v>
      </c>
    </row>
    <row r="75" spans="1:17" s="3" customFormat="1" collapsed="1">
      <c r="A75" s="3">
        <v>5</v>
      </c>
      <c r="B75" s="4">
        <v>6</v>
      </c>
      <c r="D75" s="4" t="s">
        <v>85</v>
      </c>
      <c r="E75" s="3">
        <v>0</v>
      </c>
      <c r="F75" s="3">
        <v>0</v>
      </c>
      <c r="G75" s="5">
        <v>-81045629</v>
      </c>
      <c r="H75" s="5">
        <v>-81045629</v>
      </c>
      <c r="I75" s="5">
        <v>41676798</v>
      </c>
      <c r="J75" s="3">
        <v>0</v>
      </c>
      <c r="K75" s="5">
        <v>181680532</v>
      </c>
      <c r="L75" s="3">
        <v>0</v>
      </c>
      <c r="M75" s="5">
        <v>223357330</v>
      </c>
      <c r="N75" s="3">
        <v>0</v>
      </c>
      <c r="O75" s="5">
        <v>142311701</v>
      </c>
      <c r="P75" s="5">
        <v>156668036</v>
      </c>
      <c r="Q75" s="5">
        <f>O75-P75</f>
        <v>-14356335</v>
      </c>
    </row>
    <row r="76" spans="1:17" hidden="1" outlineLevel="1">
      <c r="A76">
        <v>51</v>
      </c>
      <c r="B76" s="2">
        <v>6</v>
      </c>
      <c r="C76">
        <v>1</v>
      </c>
      <c r="D76" s="2" t="s">
        <v>86</v>
      </c>
      <c r="E76">
        <v>0</v>
      </c>
      <c r="F76">
        <v>0</v>
      </c>
      <c r="G76">
        <v>0</v>
      </c>
      <c r="H76">
        <v>0</v>
      </c>
      <c r="I76" s="1">
        <v>443351</v>
      </c>
      <c r="J76">
        <v>0</v>
      </c>
      <c r="K76" s="1">
        <v>711649</v>
      </c>
      <c r="L76">
        <v>0</v>
      </c>
      <c r="M76" s="1">
        <v>1155000</v>
      </c>
      <c r="N76">
        <v>0</v>
      </c>
      <c r="O76" s="1">
        <v>1155000</v>
      </c>
      <c r="P76" s="1">
        <v>1156581</v>
      </c>
      <c r="Q76" s="9">
        <f t="shared" si="1"/>
        <v>-1581</v>
      </c>
    </row>
    <row r="77" spans="1:17" hidden="1" outlineLevel="1">
      <c r="A77">
        <v>52</v>
      </c>
      <c r="B77" s="2">
        <v>6</v>
      </c>
      <c r="C77">
        <v>24</v>
      </c>
      <c r="D77" s="2" t="s">
        <v>87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 s="1">
        <v>7050</v>
      </c>
      <c r="L77">
        <v>0</v>
      </c>
      <c r="M77" s="1">
        <v>7050</v>
      </c>
      <c r="N77">
        <v>0</v>
      </c>
      <c r="O77" s="1">
        <v>7050</v>
      </c>
      <c r="P77" s="1">
        <v>0</v>
      </c>
      <c r="Q77" s="9">
        <f t="shared" si="1"/>
        <v>7050</v>
      </c>
    </row>
    <row r="78" spans="1:17" hidden="1" outlineLevel="1">
      <c r="A78">
        <v>53</v>
      </c>
      <c r="B78" s="2">
        <v>6</v>
      </c>
      <c r="C78">
        <v>26</v>
      </c>
      <c r="D78" s="2" t="s">
        <v>88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 s="1">
        <v>9537</v>
      </c>
      <c r="L78">
        <v>0</v>
      </c>
      <c r="M78" s="1">
        <v>9537</v>
      </c>
      <c r="N78">
        <v>0</v>
      </c>
      <c r="O78" s="1">
        <v>9537</v>
      </c>
      <c r="P78" s="1">
        <v>9537</v>
      </c>
      <c r="Q78" s="9">
        <f t="shared" si="1"/>
        <v>0</v>
      </c>
    </row>
    <row r="79" spans="1:17" hidden="1" outlineLevel="1">
      <c r="A79">
        <v>54</v>
      </c>
      <c r="B79" s="2">
        <v>6</v>
      </c>
      <c r="C79">
        <v>27</v>
      </c>
      <c r="D79" s="2" t="s">
        <v>13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 s="1">
        <v>0</v>
      </c>
      <c r="P79" s="1">
        <v>0</v>
      </c>
      <c r="Q79" s="9">
        <f t="shared" si="1"/>
        <v>0</v>
      </c>
    </row>
    <row r="80" spans="1:17" hidden="1" outlineLevel="1">
      <c r="A80">
        <v>55</v>
      </c>
      <c r="B80" s="2">
        <v>6</v>
      </c>
      <c r="C80">
        <v>31</v>
      </c>
      <c r="D80" s="2" t="s">
        <v>89</v>
      </c>
      <c r="E80">
        <v>0</v>
      </c>
      <c r="F80">
        <v>0</v>
      </c>
      <c r="G80" s="1">
        <v>-11000</v>
      </c>
      <c r="H80" s="1">
        <v>-11000</v>
      </c>
      <c r="I80" s="1">
        <v>4899291</v>
      </c>
      <c r="J80">
        <v>0</v>
      </c>
      <c r="K80" s="1">
        <v>3744353</v>
      </c>
      <c r="L80">
        <v>0</v>
      </c>
      <c r="M80" s="1">
        <v>8643644</v>
      </c>
      <c r="N80">
        <v>0</v>
      </c>
      <c r="O80" s="1">
        <v>8632644</v>
      </c>
      <c r="P80" s="1">
        <v>8553536</v>
      </c>
      <c r="Q80" s="9">
        <f t="shared" si="1"/>
        <v>79108</v>
      </c>
    </row>
    <row r="81" spans="1:17" hidden="1" outlineLevel="1">
      <c r="A81">
        <v>56</v>
      </c>
      <c r="B81" s="2">
        <v>6</v>
      </c>
      <c r="C81">
        <v>51</v>
      </c>
      <c r="D81" s="2" t="s">
        <v>90</v>
      </c>
      <c r="E81">
        <v>0</v>
      </c>
      <c r="F81">
        <v>0</v>
      </c>
      <c r="G81" s="1">
        <v>-34283486</v>
      </c>
      <c r="H81" s="1">
        <v>-34283486</v>
      </c>
      <c r="I81" s="1">
        <v>16605915</v>
      </c>
      <c r="J81">
        <v>0</v>
      </c>
      <c r="K81" s="1">
        <v>33911855</v>
      </c>
      <c r="L81">
        <v>0</v>
      </c>
      <c r="M81" s="1">
        <v>50517770</v>
      </c>
      <c r="N81">
        <v>0</v>
      </c>
      <c r="O81" s="1">
        <v>16234284</v>
      </c>
      <c r="P81" s="1">
        <v>14847676</v>
      </c>
      <c r="Q81" s="9">
        <f t="shared" si="1"/>
        <v>1386608</v>
      </c>
    </row>
    <row r="82" spans="1:17" hidden="1" outlineLevel="1">
      <c r="A82">
        <v>57</v>
      </c>
      <c r="B82" s="2">
        <v>6</v>
      </c>
      <c r="C82">
        <v>58</v>
      </c>
      <c r="D82" s="2" t="s">
        <v>91</v>
      </c>
      <c r="E82">
        <v>0</v>
      </c>
      <c r="F82">
        <v>0</v>
      </c>
      <c r="G82" s="1">
        <v>-35184478</v>
      </c>
      <c r="H82" s="1">
        <v>-35184478</v>
      </c>
      <c r="I82" s="1">
        <v>19682059</v>
      </c>
      <c r="J82">
        <v>0</v>
      </c>
      <c r="K82" s="1">
        <v>55878915</v>
      </c>
      <c r="L82">
        <v>0</v>
      </c>
      <c r="M82" s="1">
        <v>75560974</v>
      </c>
      <c r="N82">
        <v>0</v>
      </c>
      <c r="O82" s="1">
        <v>40376496</v>
      </c>
      <c r="P82" s="1">
        <v>43179604</v>
      </c>
      <c r="Q82" s="9">
        <f t="shared" si="1"/>
        <v>-2803108</v>
      </c>
    </row>
    <row r="83" spans="1:17" hidden="1" outlineLevel="1">
      <c r="A83">
        <v>58</v>
      </c>
      <c r="B83" s="2">
        <v>6</v>
      </c>
      <c r="C83">
        <v>59</v>
      </c>
      <c r="D83" s="2" t="s">
        <v>92</v>
      </c>
      <c r="E83">
        <v>0</v>
      </c>
      <c r="F83">
        <v>0</v>
      </c>
      <c r="G83" s="1">
        <v>-1999998</v>
      </c>
      <c r="H83" s="1">
        <v>-1999998</v>
      </c>
      <c r="I83">
        <v>0</v>
      </c>
      <c r="J83">
        <v>0</v>
      </c>
      <c r="K83" s="1">
        <v>1016315</v>
      </c>
      <c r="L83">
        <v>0</v>
      </c>
      <c r="M83" s="1">
        <v>1016315</v>
      </c>
      <c r="N83">
        <v>0</v>
      </c>
      <c r="O83" s="1">
        <v>-983683</v>
      </c>
      <c r="P83" s="1">
        <v>0</v>
      </c>
      <c r="Q83" s="9">
        <f t="shared" si="1"/>
        <v>-983683</v>
      </c>
    </row>
    <row r="84" spans="1:17" hidden="1" outlineLevel="1">
      <c r="A84">
        <v>59</v>
      </c>
      <c r="B84" s="2">
        <v>6</v>
      </c>
      <c r="C84">
        <v>61</v>
      </c>
      <c r="D84" s="2" t="s">
        <v>93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 s="1">
        <v>2601341</v>
      </c>
      <c r="L84">
        <v>0</v>
      </c>
      <c r="M84" s="1">
        <v>2601341</v>
      </c>
      <c r="N84">
        <v>0</v>
      </c>
      <c r="O84" s="1">
        <v>2601341</v>
      </c>
      <c r="P84" s="1">
        <v>2612428</v>
      </c>
      <c r="Q84" s="9">
        <f t="shared" si="1"/>
        <v>-11087</v>
      </c>
    </row>
    <row r="85" spans="1:17" hidden="1" outlineLevel="1">
      <c r="A85">
        <v>510</v>
      </c>
      <c r="B85" s="2">
        <v>6</v>
      </c>
      <c r="C85">
        <v>62</v>
      </c>
      <c r="D85" s="2" t="s">
        <v>94</v>
      </c>
      <c r="E85">
        <v>0</v>
      </c>
      <c r="F85">
        <v>0</v>
      </c>
      <c r="G85" s="1">
        <v>-9566667</v>
      </c>
      <c r="H85" s="1">
        <v>-9566667</v>
      </c>
      <c r="I85">
        <v>0</v>
      </c>
      <c r="J85">
        <v>0</v>
      </c>
      <c r="K85" s="1">
        <v>10485795</v>
      </c>
      <c r="L85">
        <v>0</v>
      </c>
      <c r="M85" s="1">
        <v>10485795</v>
      </c>
      <c r="N85">
        <v>0</v>
      </c>
      <c r="O85" s="1">
        <v>919128</v>
      </c>
      <c r="P85" s="1">
        <v>144331</v>
      </c>
      <c r="Q85" s="9">
        <f t="shared" si="1"/>
        <v>774797</v>
      </c>
    </row>
    <row r="86" spans="1:17" hidden="1" outlineLevel="1">
      <c r="A86">
        <v>511</v>
      </c>
      <c r="B86" s="2">
        <v>6</v>
      </c>
      <c r="C86">
        <v>81</v>
      </c>
      <c r="D86" s="2" t="s">
        <v>95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 s="1">
        <v>57868446</v>
      </c>
      <c r="L86">
        <v>0</v>
      </c>
      <c r="M86" s="1">
        <v>57868446</v>
      </c>
      <c r="N86">
        <v>0</v>
      </c>
      <c r="O86" s="1">
        <v>57868446</v>
      </c>
      <c r="P86" s="1">
        <v>52676000</v>
      </c>
      <c r="Q86" s="9">
        <f t="shared" si="1"/>
        <v>5192446</v>
      </c>
    </row>
    <row r="87" spans="1:17" hidden="1" outlineLevel="1">
      <c r="A87">
        <v>512</v>
      </c>
      <c r="B87" s="2">
        <v>6</v>
      </c>
      <c r="C87">
        <v>82</v>
      </c>
      <c r="D87" s="2" t="s">
        <v>96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 s="1">
        <v>3318664</v>
      </c>
      <c r="L87">
        <v>0</v>
      </c>
      <c r="M87" s="1">
        <v>3318664</v>
      </c>
      <c r="N87">
        <v>0</v>
      </c>
      <c r="O87" s="1">
        <v>3318664</v>
      </c>
      <c r="P87" s="1">
        <v>3350000</v>
      </c>
      <c r="Q87" s="9">
        <f t="shared" si="1"/>
        <v>-31336</v>
      </c>
    </row>
    <row r="88" spans="1:17" hidden="1" outlineLevel="1">
      <c r="A88">
        <v>513</v>
      </c>
      <c r="B88" s="2">
        <v>6</v>
      </c>
      <c r="C88">
        <v>83</v>
      </c>
      <c r="D88" s="2" t="s">
        <v>97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 s="1">
        <v>238293</v>
      </c>
      <c r="L88">
        <v>0</v>
      </c>
      <c r="M88" s="1">
        <v>238293</v>
      </c>
      <c r="N88">
        <v>0</v>
      </c>
      <c r="O88" s="1">
        <v>238293</v>
      </c>
      <c r="P88" s="1">
        <v>250000</v>
      </c>
      <c r="Q88" s="9">
        <f t="shared" si="1"/>
        <v>-11707</v>
      </c>
    </row>
    <row r="89" spans="1:17" hidden="1" outlineLevel="1">
      <c r="A89">
        <v>514</v>
      </c>
      <c r="B89" s="2">
        <v>6</v>
      </c>
      <c r="C89">
        <v>84</v>
      </c>
      <c r="D89" s="2" t="s">
        <v>98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 s="1">
        <v>395526</v>
      </c>
      <c r="L89">
        <v>0</v>
      </c>
      <c r="M89" s="1">
        <v>395526</v>
      </c>
      <c r="N89">
        <v>0</v>
      </c>
      <c r="O89" s="1">
        <v>395526</v>
      </c>
      <c r="P89" s="1">
        <v>412526</v>
      </c>
      <c r="Q89" s="9">
        <f t="shared" si="1"/>
        <v>-17000</v>
      </c>
    </row>
    <row r="90" spans="1:17" hidden="1" outlineLevel="1">
      <c r="A90">
        <v>515</v>
      </c>
      <c r="B90" s="2">
        <v>6</v>
      </c>
      <c r="C90">
        <v>85</v>
      </c>
      <c r="D90" s="2" t="s">
        <v>99</v>
      </c>
      <c r="E90">
        <v>0</v>
      </c>
      <c r="F90">
        <v>0</v>
      </c>
      <c r="G90">
        <v>0</v>
      </c>
      <c r="H90">
        <v>0</v>
      </c>
      <c r="I90" s="1">
        <v>46182</v>
      </c>
      <c r="J90">
        <v>0</v>
      </c>
      <c r="K90" s="1">
        <v>49356</v>
      </c>
      <c r="L90">
        <v>0</v>
      </c>
      <c r="M90" s="1">
        <v>95538</v>
      </c>
      <c r="N90">
        <v>0</v>
      </c>
      <c r="O90" s="1">
        <v>95538</v>
      </c>
      <c r="P90" s="1">
        <v>115323</v>
      </c>
      <c r="Q90" s="9">
        <f t="shared" si="1"/>
        <v>-19785</v>
      </c>
    </row>
    <row r="91" spans="1:17" hidden="1" outlineLevel="1">
      <c r="A91">
        <v>516</v>
      </c>
      <c r="B91" s="2">
        <v>6</v>
      </c>
      <c r="C91">
        <v>86</v>
      </c>
      <c r="D91" s="2" t="s">
        <v>100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 s="1">
        <v>6340406</v>
      </c>
      <c r="L91">
        <v>0</v>
      </c>
      <c r="M91" s="1">
        <v>6340406</v>
      </c>
      <c r="N91">
        <v>0</v>
      </c>
      <c r="O91" s="1">
        <v>6340406</v>
      </c>
      <c r="P91" s="1">
        <v>19637998</v>
      </c>
      <c r="Q91" s="9">
        <f t="shared" si="1"/>
        <v>-13297592</v>
      </c>
    </row>
    <row r="92" spans="1:17" hidden="1" outlineLevel="1">
      <c r="A92">
        <v>517</v>
      </c>
      <c r="B92" s="2">
        <v>6</v>
      </c>
      <c r="C92">
        <v>87</v>
      </c>
      <c r="D92" s="2" t="s">
        <v>101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 s="1">
        <v>0</v>
      </c>
      <c r="P92" s="1">
        <v>0</v>
      </c>
      <c r="Q92" s="9">
        <f t="shared" si="1"/>
        <v>0</v>
      </c>
    </row>
    <row r="93" spans="1:17" hidden="1" outlineLevel="1">
      <c r="A93">
        <v>518</v>
      </c>
      <c r="B93" s="2">
        <v>6</v>
      </c>
      <c r="C93">
        <v>89</v>
      </c>
      <c r="D93" s="2" t="s">
        <v>52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 s="1">
        <v>5103031</v>
      </c>
      <c r="L93">
        <v>0</v>
      </c>
      <c r="M93" s="1">
        <v>5103031</v>
      </c>
      <c r="N93">
        <v>0</v>
      </c>
      <c r="O93" s="1">
        <v>5103031</v>
      </c>
      <c r="P93" s="1">
        <v>9722496</v>
      </c>
      <c r="Q93" s="9">
        <f t="shared" si="1"/>
        <v>-4619465</v>
      </c>
    </row>
    <row r="94" spans="1:17" s="3" customFormat="1" collapsed="1">
      <c r="A94" s="3">
        <v>6</v>
      </c>
      <c r="B94" s="4">
        <v>7</v>
      </c>
      <c r="D94" s="4" t="s">
        <v>102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5">
        <v>13451848</v>
      </c>
      <c r="L94" s="3">
        <v>0</v>
      </c>
      <c r="M94" s="5">
        <v>13451848</v>
      </c>
      <c r="N94" s="3">
        <v>0</v>
      </c>
      <c r="O94" s="5">
        <v>13451848</v>
      </c>
      <c r="P94" s="5">
        <v>13292251</v>
      </c>
      <c r="Q94" s="5">
        <f>O94-P94</f>
        <v>159597</v>
      </c>
    </row>
    <row r="95" spans="1:17" hidden="1" outlineLevel="1">
      <c r="A95">
        <v>61</v>
      </c>
      <c r="B95" s="2">
        <v>7</v>
      </c>
      <c r="C95">
        <v>21</v>
      </c>
      <c r="D95" s="2" t="s">
        <v>103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 s="1">
        <v>12571293</v>
      </c>
      <c r="L95">
        <v>0</v>
      </c>
      <c r="M95" s="1">
        <v>12571293</v>
      </c>
      <c r="N95">
        <v>0</v>
      </c>
      <c r="O95" s="1">
        <v>12571293</v>
      </c>
      <c r="P95" s="1">
        <v>12394251</v>
      </c>
      <c r="Q95" s="9">
        <f t="shared" si="1"/>
        <v>177042</v>
      </c>
    </row>
    <row r="96" spans="1:17" hidden="1" outlineLevel="1">
      <c r="A96">
        <v>62</v>
      </c>
      <c r="B96" s="2">
        <v>7</v>
      </c>
      <c r="C96">
        <v>41</v>
      </c>
      <c r="D96" s="2" t="s">
        <v>104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 s="1">
        <v>0</v>
      </c>
      <c r="P96" s="1">
        <v>63000</v>
      </c>
      <c r="Q96" s="9">
        <f t="shared" si="1"/>
        <v>-63000</v>
      </c>
    </row>
    <row r="97" spans="1:17" hidden="1" outlineLevel="1">
      <c r="A97">
        <v>63</v>
      </c>
      <c r="B97" s="2">
        <v>7</v>
      </c>
      <c r="C97">
        <v>83</v>
      </c>
      <c r="D97" s="2" t="s">
        <v>101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 s="1">
        <v>880555</v>
      </c>
      <c r="L97">
        <v>0</v>
      </c>
      <c r="M97" s="1">
        <v>880555</v>
      </c>
      <c r="N97">
        <v>0</v>
      </c>
      <c r="O97" s="1">
        <v>880555</v>
      </c>
      <c r="P97" s="1">
        <v>835000</v>
      </c>
      <c r="Q97" s="9">
        <f t="shared" si="1"/>
        <v>45555</v>
      </c>
    </row>
    <row r="98" spans="1:17" s="3" customFormat="1" collapsed="1">
      <c r="A98" s="3">
        <v>7</v>
      </c>
      <c r="B98" s="4">
        <v>8</v>
      </c>
      <c r="D98" s="4" t="s">
        <v>105</v>
      </c>
      <c r="E98" s="3">
        <v>0</v>
      </c>
      <c r="F98" s="3">
        <v>0</v>
      </c>
      <c r="G98" s="5">
        <v>-24183921</v>
      </c>
      <c r="H98" s="5">
        <v>-24183921</v>
      </c>
      <c r="I98" s="5">
        <v>859830</v>
      </c>
      <c r="J98" s="3">
        <v>0</v>
      </c>
      <c r="K98" s="5">
        <v>23843928</v>
      </c>
      <c r="L98" s="3">
        <v>0</v>
      </c>
      <c r="M98" s="5">
        <v>24703758</v>
      </c>
      <c r="N98" s="3">
        <v>0</v>
      </c>
      <c r="O98" s="5">
        <v>519837</v>
      </c>
      <c r="P98" s="5">
        <v>301137</v>
      </c>
      <c r="Q98" s="5">
        <f>O98-P98</f>
        <v>218700</v>
      </c>
    </row>
    <row r="99" spans="1:17" hidden="1" outlineLevel="1">
      <c r="A99">
        <v>71</v>
      </c>
      <c r="B99" s="2">
        <v>8</v>
      </c>
      <c r="C99">
        <v>11</v>
      </c>
      <c r="D99" s="2" t="s">
        <v>106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 s="1">
        <v>4620000</v>
      </c>
      <c r="L99">
        <v>0</v>
      </c>
      <c r="M99" s="1">
        <v>4620000</v>
      </c>
      <c r="N99">
        <v>0</v>
      </c>
      <c r="O99" s="1">
        <v>4620000</v>
      </c>
      <c r="P99" s="1">
        <v>4620000</v>
      </c>
      <c r="Q99" s="9">
        <f t="shared" si="1"/>
        <v>0</v>
      </c>
    </row>
    <row r="100" spans="1:17" hidden="1" outlineLevel="1">
      <c r="A100">
        <v>72</v>
      </c>
      <c r="B100" s="2">
        <v>8</v>
      </c>
      <c r="C100">
        <v>21</v>
      </c>
      <c r="D100" s="2" t="s">
        <v>107</v>
      </c>
      <c r="E100">
        <v>0</v>
      </c>
      <c r="F100">
        <v>0</v>
      </c>
      <c r="G100" s="1">
        <v>-17205921</v>
      </c>
      <c r="H100" s="1">
        <v>-17205921</v>
      </c>
      <c r="I100">
        <v>0</v>
      </c>
      <c r="J100">
        <v>0</v>
      </c>
      <c r="K100" s="1">
        <v>8157774</v>
      </c>
      <c r="L100">
        <v>0</v>
      </c>
      <c r="M100" s="1">
        <v>8157774</v>
      </c>
      <c r="N100">
        <v>0</v>
      </c>
      <c r="O100" s="1">
        <v>-9048147</v>
      </c>
      <c r="P100" s="1">
        <v>-8589000</v>
      </c>
      <c r="Q100" s="9">
        <f t="shared" si="1"/>
        <v>-459147</v>
      </c>
    </row>
    <row r="101" spans="1:17" hidden="1" outlineLevel="1">
      <c r="A101">
        <v>73</v>
      </c>
      <c r="B101" s="2">
        <v>8</v>
      </c>
      <c r="C101">
        <v>23</v>
      </c>
      <c r="D101" s="2" t="s">
        <v>108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 s="1">
        <v>9915116</v>
      </c>
      <c r="L101">
        <v>0</v>
      </c>
      <c r="M101" s="1">
        <v>9915116</v>
      </c>
      <c r="N101">
        <v>0</v>
      </c>
      <c r="O101" s="1">
        <v>9915116</v>
      </c>
      <c r="P101" s="1">
        <v>8937141</v>
      </c>
      <c r="Q101" s="9">
        <f t="shared" si="1"/>
        <v>977975</v>
      </c>
    </row>
    <row r="102" spans="1:17" hidden="1" outlineLevel="1">
      <c r="A102">
        <v>74</v>
      </c>
      <c r="B102" s="2">
        <v>8</v>
      </c>
      <c r="C102">
        <v>51</v>
      </c>
      <c r="D102" s="2" t="s">
        <v>109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 s="1">
        <v>181310</v>
      </c>
      <c r="L102">
        <v>0</v>
      </c>
      <c r="M102" s="1">
        <v>181310</v>
      </c>
      <c r="N102">
        <v>0</v>
      </c>
      <c r="O102" s="1">
        <v>181310</v>
      </c>
      <c r="P102" s="1">
        <v>315000</v>
      </c>
      <c r="Q102" s="9">
        <f t="shared" si="1"/>
        <v>-133690</v>
      </c>
    </row>
    <row r="103" spans="1:17" hidden="1" outlineLevel="1">
      <c r="A103">
        <v>75</v>
      </c>
      <c r="B103" s="2">
        <v>8</v>
      </c>
      <c r="C103">
        <v>57</v>
      </c>
      <c r="D103" s="2" t="s">
        <v>110</v>
      </c>
      <c r="E103">
        <v>0</v>
      </c>
      <c r="F103">
        <v>0</v>
      </c>
      <c r="G103" s="1">
        <v>-6978000</v>
      </c>
      <c r="H103" s="1">
        <v>-6978000</v>
      </c>
      <c r="I103" s="1">
        <v>859830</v>
      </c>
      <c r="J103">
        <v>0</v>
      </c>
      <c r="K103" s="1">
        <v>969728</v>
      </c>
      <c r="L103">
        <v>0</v>
      </c>
      <c r="M103" s="1">
        <v>1829558</v>
      </c>
      <c r="N103">
        <v>0</v>
      </c>
      <c r="O103" s="1">
        <v>-5148442</v>
      </c>
      <c r="P103" s="1">
        <v>-4982004</v>
      </c>
      <c r="Q103" s="9">
        <f t="shared" si="1"/>
        <v>-166438</v>
      </c>
    </row>
    <row r="104" spans="1:17" s="3" customFormat="1" collapsed="1">
      <c r="A104" s="3">
        <v>8</v>
      </c>
      <c r="B104" s="4">
        <v>9</v>
      </c>
      <c r="D104" s="4" t="s">
        <v>111</v>
      </c>
      <c r="E104" s="3">
        <v>0</v>
      </c>
      <c r="F104" s="3">
        <v>0</v>
      </c>
      <c r="G104" s="5">
        <v>-5001391</v>
      </c>
      <c r="H104" s="5">
        <v>-5001391</v>
      </c>
      <c r="I104" s="5">
        <v>12120191</v>
      </c>
      <c r="J104" s="3">
        <v>0</v>
      </c>
      <c r="K104" s="5">
        <v>5094046</v>
      </c>
      <c r="L104" s="3">
        <v>0</v>
      </c>
      <c r="M104" s="5">
        <v>17214237</v>
      </c>
      <c r="N104" s="3">
        <v>0</v>
      </c>
      <c r="O104" s="5">
        <v>12212846</v>
      </c>
      <c r="P104" s="5">
        <v>12050920</v>
      </c>
      <c r="Q104" s="5">
        <f>O104-P104</f>
        <v>161926</v>
      </c>
    </row>
    <row r="105" spans="1:17" hidden="1" outlineLevel="1">
      <c r="A105">
        <v>81</v>
      </c>
      <c r="B105" s="2">
        <v>9</v>
      </c>
      <c r="C105">
        <v>2</v>
      </c>
      <c r="D105" s="2" t="s">
        <v>112</v>
      </c>
      <c r="E105">
        <v>0</v>
      </c>
      <c r="F105">
        <v>0</v>
      </c>
      <c r="G105" s="1">
        <v>-3086370</v>
      </c>
      <c r="H105" s="1">
        <v>-3086370</v>
      </c>
      <c r="I105" s="1">
        <v>6735514</v>
      </c>
      <c r="J105">
        <v>0</v>
      </c>
      <c r="K105" s="1">
        <v>1479714</v>
      </c>
      <c r="L105">
        <v>0</v>
      </c>
      <c r="M105" s="1">
        <v>8215228</v>
      </c>
      <c r="N105">
        <v>0</v>
      </c>
      <c r="O105" s="1">
        <v>5128858</v>
      </c>
      <c r="P105" s="1">
        <v>1869912</v>
      </c>
      <c r="Q105" s="9">
        <f t="shared" si="1"/>
        <v>3258946</v>
      </c>
    </row>
    <row r="106" spans="1:17" hidden="1" outlineLevel="1">
      <c r="A106">
        <v>82</v>
      </c>
      <c r="B106" s="2">
        <v>9</v>
      </c>
      <c r="C106">
        <v>11</v>
      </c>
      <c r="D106" s="2" t="s">
        <v>113</v>
      </c>
      <c r="E106">
        <v>0</v>
      </c>
      <c r="F106">
        <v>0</v>
      </c>
      <c r="G106" s="1">
        <v>-275001</v>
      </c>
      <c r="H106" s="1">
        <v>-275001</v>
      </c>
      <c r="I106">
        <v>0</v>
      </c>
      <c r="J106">
        <v>0</v>
      </c>
      <c r="K106" s="1">
        <v>302863</v>
      </c>
      <c r="L106">
        <v>0</v>
      </c>
      <c r="M106" s="1">
        <v>302863</v>
      </c>
      <c r="N106">
        <v>0</v>
      </c>
      <c r="O106" s="1">
        <v>27862</v>
      </c>
      <c r="P106" s="1">
        <v>451699</v>
      </c>
      <c r="Q106" s="9">
        <f t="shared" si="1"/>
        <v>-423837</v>
      </c>
    </row>
    <row r="107" spans="1:17" hidden="1" outlineLevel="1">
      <c r="A107">
        <v>83</v>
      </c>
      <c r="B107" s="2">
        <v>9</v>
      </c>
      <c r="C107">
        <v>21</v>
      </c>
      <c r="D107" s="2" t="s">
        <v>114</v>
      </c>
      <c r="E107">
        <v>0</v>
      </c>
      <c r="F107">
        <v>0</v>
      </c>
      <c r="G107">
        <v>0</v>
      </c>
      <c r="H107">
        <v>0</v>
      </c>
      <c r="I107" s="1">
        <v>702223</v>
      </c>
      <c r="J107">
        <v>0</v>
      </c>
      <c r="K107">
        <v>0</v>
      </c>
      <c r="L107">
        <v>0</v>
      </c>
      <c r="M107" s="1">
        <v>702223</v>
      </c>
      <c r="N107">
        <v>0</v>
      </c>
      <c r="O107" s="1">
        <v>702223</v>
      </c>
      <c r="P107" s="1">
        <v>832730</v>
      </c>
      <c r="Q107" s="9">
        <f t="shared" si="1"/>
        <v>-130507</v>
      </c>
    </row>
    <row r="108" spans="1:17" hidden="1" outlineLevel="1">
      <c r="A108">
        <v>84</v>
      </c>
      <c r="B108" s="2">
        <v>9</v>
      </c>
      <c r="C108">
        <v>22</v>
      </c>
      <c r="D108" s="2" t="s">
        <v>115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 s="1">
        <v>430400</v>
      </c>
      <c r="L108">
        <v>0</v>
      </c>
      <c r="M108" s="1">
        <v>430400</v>
      </c>
      <c r="N108">
        <v>0</v>
      </c>
      <c r="O108" s="1">
        <v>430400</v>
      </c>
      <c r="P108" s="1">
        <v>1040000</v>
      </c>
      <c r="Q108" s="9">
        <f t="shared" si="1"/>
        <v>-609600</v>
      </c>
    </row>
    <row r="109" spans="1:17" hidden="1" outlineLevel="1">
      <c r="A109">
        <v>85</v>
      </c>
      <c r="B109" s="2">
        <v>9</v>
      </c>
      <c r="C109">
        <v>23</v>
      </c>
      <c r="D109" s="2" t="s">
        <v>116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 s="1">
        <v>1090218</v>
      </c>
      <c r="L109">
        <v>0</v>
      </c>
      <c r="M109" s="1">
        <v>1090218</v>
      </c>
      <c r="N109">
        <v>0</v>
      </c>
      <c r="O109" s="1">
        <v>1090218</v>
      </c>
      <c r="P109" s="1">
        <v>385000</v>
      </c>
      <c r="Q109" s="9">
        <f t="shared" si="1"/>
        <v>705218</v>
      </c>
    </row>
    <row r="110" spans="1:17" hidden="1" outlineLevel="1">
      <c r="A110">
        <v>86</v>
      </c>
      <c r="B110" s="2">
        <v>9</v>
      </c>
      <c r="C110">
        <v>24</v>
      </c>
      <c r="D110" s="2" t="s">
        <v>244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 s="1">
        <v>126153</v>
      </c>
      <c r="L110">
        <v>0</v>
      </c>
      <c r="M110" s="1">
        <v>126153</v>
      </c>
      <c r="N110">
        <v>0</v>
      </c>
      <c r="O110" s="1">
        <v>126153</v>
      </c>
      <c r="P110" s="1">
        <v>1924000</v>
      </c>
      <c r="Q110" s="9">
        <f t="shared" si="1"/>
        <v>-1797847</v>
      </c>
    </row>
    <row r="111" spans="1:17" hidden="1" outlineLevel="1">
      <c r="A111">
        <v>87</v>
      </c>
      <c r="B111" s="2">
        <v>9</v>
      </c>
      <c r="C111">
        <v>52</v>
      </c>
      <c r="D111" s="2" t="s">
        <v>117</v>
      </c>
      <c r="E111">
        <v>0</v>
      </c>
      <c r="F111">
        <v>0</v>
      </c>
      <c r="G111" s="1">
        <v>-1640020</v>
      </c>
      <c r="H111" s="1">
        <v>-1640020</v>
      </c>
      <c r="I111" s="1">
        <v>4682454</v>
      </c>
      <c r="J111">
        <v>0</v>
      </c>
      <c r="K111" s="1">
        <v>1664698</v>
      </c>
      <c r="L111">
        <v>0</v>
      </c>
      <c r="M111" s="1">
        <v>6347152</v>
      </c>
      <c r="N111">
        <v>0</v>
      </c>
      <c r="O111" s="1">
        <v>4707132</v>
      </c>
      <c r="P111" s="1">
        <v>5547579</v>
      </c>
      <c r="Q111" s="9">
        <f t="shared" si="1"/>
        <v>-840447</v>
      </c>
    </row>
    <row r="112" spans="1:17" s="3" customFormat="1" collapsed="1">
      <c r="A112" s="3">
        <v>9</v>
      </c>
      <c r="B112" s="4">
        <v>10</v>
      </c>
      <c r="D112" s="4" t="s">
        <v>118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5">
        <v>46514410</v>
      </c>
      <c r="L112" s="3">
        <v>0</v>
      </c>
      <c r="M112" s="5">
        <v>46514410</v>
      </c>
      <c r="N112" s="3">
        <v>0</v>
      </c>
      <c r="O112" s="5">
        <v>46514410</v>
      </c>
      <c r="P112" s="5">
        <v>45202535</v>
      </c>
      <c r="Q112" s="5">
        <f>O112-P112</f>
        <v>1311875</v>
      </c>
    </row>
    <row r="113" spans="1:17" hidden="1" outlineLevel="1">
      <c r="A113">
        <v>91</v>
      </c>
      <c r="B113" s="2">
        <v>10</v>
      </c>
      <c r="C113">
        <v>3</v>
      </c>
      <c r="D113" s="2" t="s">
        <v>17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 s="1">
        <v>2794608</v>
      </c>
      <c r="L113">
        <v>0</v>
      </c>
      <c r="M113" s="1">
        <v>2794608</v>
      </c>
      <c r="N113">
        <v>0</v>
      </c>
      <c r="O113" s="1">
        <v>2794608</v>
      </c>
      <c r="P113" s="1">
        <v>1025000</v>
      </c>
      <c r="Q113" s="9">
        <f t="shared" si="1"/>
        <v>1769608</v>
      </c>
    </row>
    <row r="114" spans="1:17" hidden="1" outlineLevel="1">
      <c r="A114">
        <v>92</v>
      </c>
      <c r="B114" s="2">
        <v>10</v>
      </c>
      <c r="C114">
        <v>31</v>
      </c>
      <c r="D114" s="2" t="s">
        <v>119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 s="1">
        <v>8474253</v>
      </c>
      <c r="L114">
        <v>0</v>
      </c>
      <c r="M114" s="1">
        <v>8474253</v>
      </c>
      <c r="N114">
        <v>0</v>
      </c>
      <c r="O114" s="1">
        <v>8474253</v>
      </c>
      <c r="P114" s="1">
        <v>8647500</v>
      </c>
      <c r="Q114" s="9">
        <f t="shared" si="1"/>
        <v>-173247</v>
      </c>
    </row>
    <row r="115" spans="1:17" hidden="1" outlineLevel="1">
      <c r="A115">
        <v>93</v>
      </c>
      <c r="B115" s="2">
        <v>10</v>
      </c>
      <c r="C115">
        <v>41</v>
      </c>
      <c r="D115" s="2" t="s">
        <v>120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 s="1">
        <v>184471</v>
      </c>
      <c r="L115">
        <v>0</v>
      </c>
      <c r="M115" s="1">
        <v>184471</v>
      </c>
      <c r="N115">
        <v>0</v>
      </c>
      <c r="O115" s="1">
        <v>184471</v>
      </c>
      <c r="P115" s="1">
        <v>42500</v>
      </c>
      <c r="Q115" s="9">
        <f t="shared" si="1"/>
        <v>141971</v>
      </c>
    </row>
    <row r="116" spans="1:17" hidden="1" outlineLevel="1">
      <c r="A116">
        <v>94</v>
      </c>
      <c r="B116" s="2">
        <v>10</v>
      </c>
      <c r="C116">
        <v>51</v>
      </c>
      <c r="D116" s="2" t="s">
        <v>121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 s="1">
        <v>649805</v>
      </c>
      <c r="L116">
        <v>0</v>
      </c>
      <c r="M116" s="1">
        <v>649805</v>
      </c>
      <c r="N116">
        <v>0</v>
      </c>
      <c r="O116" s="1">
        <v>649805</v>
      </c>
      <c r="P116" s="1">
        <v>365000</v>
      </c>
      <c r="Q116" s="9">
        <f t="shared" si="1"/>
        <v>284805</v>
      </c>
    </row>
    <row r="117" spans="1:17" hidden="1" outlineLevel="1">
      <c r="A117">
        <v>95</v>
      </c>
      <c r="B117" s="2">
        <v>10</v>
      </c>
      <c r="C117">
        <v>61</v>
      </c>
      <c r="D117" s="2" t="s">
        <v>122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 s="1">
        <v>2986932</v>
      </c>
      <c r="L117">
        <v>0</v>
      </c>
      <c r="M117" s="1">
        <v>2986932</v>
      </c>
      <c r="N117">
        <v>0</v>
      </c>
      <c r="O117" s="1">
        <v>2986932</v>
      </c>
      <c r="P117" s="1">
        <v>4095000</v>
      </c>
      <c r="Q117" s="9">
        <f t="shared" si="1"/>
        <v>-1108068</v>
      </c>
    </row>
    <row r="118" spans="1:17" hidden="1" outlineLevel="1">
      <c r="A118">
        <v>96</v>
      </c>
      <c r="B118" s="2">
        <v>10</v>
      </c>
      <c r="C118">
        <v>71</v>
      </c>
      <c r="D118" s="2" t="s">
        <v>123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 s="1">
        <v>31163367</v>
      </c>
      <c r="L118">
        <v>0</v>
      </c>
      <c r="M118" s="1">
        <v>31163367</v>
      </c>
      <c r="N118">
        <v>0</v>
      </c>
      <c r="O118" s="1">
        <v>31163367</v>
      </c>
      <c r="P118" s="1">
        <v>30887535</v>
      </c>
      <c r="Q118" s="9">
        <f t="shared" si="1"/>
        <v>275832</v>
      </c>
    </row>
    <row r="119" spans="1:17" hidden="1" outlineLevel="1">
      <c r="A119">
        <v>97</v>
      </c>
      <c r="B119" s="2">
        <v>10</v>
      </c>
      <c r="C119">
        <v>72</v>
      </c>
      <c r="D119" s="2" t="s">
        <v>124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 s="1">
        <v>260974</v>
      </c>
      <c r="L119">
        <v>0</v>
      </c>
      <c r="M119" s="1">
        <v>260974</v>
      </c>
      <c r="N119">
        <v>0</v>
      </c>
      <c r="O119" s="1">
        <v>260974</v>
      </c>
      <c r="P119" s="1">
        <v>140000</v>
      </c>
      <c r="Q119" s="9">
        <f t="shared" si="1"/>
        <v>120974</v>
      </c>
    </row>
    <row r="120" spans="1:17" s="3" customFormat="1" collapsed="1">
      <c r="A120" s="3">
        <v>10</v>
      </c>
      <c r="B120" s="4">
        <v>11</v>
      </c>
      <c r="D120" s="4" t="s">
        <v>125</v>
      </c>
      <c r="E120" s="3">
        <v>0</v>
      </c>
      <c r="F120" s="3">
        <v>0</v>
      </c>
      <c r="G120" s="3">
        <v>0</v>
      </c>
      <c r="H120" s="3">
        <v>0</v>
      </c>
      <c r="I120" s="5">
        <v>4510610</v>
      </c>
      <c r="J120" s="3">
        <v>0</v>
      </c>
      <c r="K120" s="5">
        <v>6550788</v>
      </c>
      <c r="L120" s="3">
        <v>0</v>
      </c>
      <c r="M120" s="5">
        <v>11061398</v>
      </c>
      <c r="N120" s="3">
        <v>0</v>
      </c>
      <c r="O120" s="5">
        <v>11061398</v>
      </c>
      <c r="P120" s="5">
        <v>8941835</v>
      </c>
      <c r="Q120" s="5">
        <f>O120-P120</f>
        <v>2119563</v>
      </c>
    </row>
    <row r="121" spans="1:17" hidden="1" outlineLevel="1">
      <c r="A121">
        <v>101</v>
      </c>
      <c r="B121" s="2">
        <v>11</v>
      </c>
      <c r="C121">
        <v>1</v>
      </c>
      <c r="D121" s="2" t="s">
        <v>126</v>
      </c>
      <c r="E121">
        <v>0</v>
      </c>
      <c r="F121">
        <v>0</v>
      </c>
      <c r="G121">
        <v>0</v>
      </c>
      <c r="H121">
        <v>0</v>
      </c>
      <c r="I121" s="1">
        <v>312971</v>
      </c>
      <c r="J121">
        <v>0</v>
      </c>
      <c r="K121">
        <v>0</v>
      </c>
      <c r="L121">
        <v>0</v>
      </c>
      <c r="M121" s="1">
        <v>312971</v>
      </c>
      <c r="N121">
        <v>0</v>
      </c>
      <c r="O121" s="1">
        <v>312971</v>
      </c>
      <c r="P121" s="1">
        <v>494341</v>
      </c>
      <c r="Q121" s="9">
        <f t="shared" si="1"/>
        <v>-181370</v>
      </c>
    </row>
    <row r="122" spans="1:17" hidden="1" outlineLevel="1">
      <c r="A122">
        <v>102</v>
      </c>
      <c r="B122" s="2">
        <v>11</v>
      </c>
      <c r="C122">
        <v>2</v>
      </c>
      <c r="D122" s="2" t="s">
        <v>127</v>
      </c>
      <c r="E122">
        <v>0</v>
      </c>
      <c r="F122">
        <v>0</v>
      </c>
      <c r="G122">
        <v>0</v>
      </c>
      <c r="H122">
        <v>0</v>
      </c>
      <c r="I122" s="1">
        <v>4197639</v>
      </c>
      <c r="J122">
        <v>0</v>
      </c>
      <c r="K122" s="1">
        <v>1889886</v>
      </c>
      <c r="L122">
        <v>0</v>
      </c>
      <c r="M122" s="1">
        <v>6087525</v>
      </c>
      <c r="N122">
        <v>0</v>
      </c>
      <c r="O122" s="1">
        <v>6087525</v>
      </c>
      <c r="P122" s="1">
        <v>6580494</v>
      </c>
      <c r="Q122" s="9">
        <f t="shared" si="1"/>
        <v>-492969</v>
      </c>
    </row>
    <row r="123" spans="1:17" hidden="1" outlineLevel="1">
      <c r="A123">
        <v>103</v>
      </c>
      <c r="B123" s="2">
        <v>11</v>
      </c>
      <c r="C123">
        <v>31</v>
      </c>
      <c r="D123" s="2" t="s">
        <v>128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 s="1">
        <v>173918</v>
      </c>
      <c r="L123">
        <v>0</v>
      </c>
      <c r="M123" s="1">
        <v>173918</v>
      </c>
      <c r="N123">
        <v>0</v>
      </c>
      <c r="O123" s="1">
        <v>173918</v>
      </c>
      <c r="P123" s="1">
        <v>117000</v>
      </c>
      <c r="Q123" s="9">
        <f t="shared" si="1"/>
        <v>56918</v>
      </c>
    </row>
    <row r="124" spans="1:17" hidden="1" outlineLevel="1">
      <c r="A124">
        <v>104</v>
      </c>
      <c r="B124" s="2">
        <v>11</v>
      </c>
      <c r="C124">
        <v>41</v>
      </c>
      <c r="D124" s="2" t="s">
        <v>14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 s="1">
        <v>2153639</v>
      </c>
      <c r="L124">
        <v>0</v>
      </c>
      <c r="M124" s="1">
        <v>2153639</v>
      </c>
      <c r="N124">
        <v>0</v>
      </c>
      <c r="O124" s="1">
        <v>2153639</v>
      </c>
      <c r="P124" s="1">
        <v>150000</v>
      </c>
      <c r="Q124" s="9">
        <f t="shared" si="1"/>
        <v>2003639</v>
      </c>
    </row>
    <row r="125" spans="1:17" hidden="1" outlineLevel="1">
      <c r="A125">
        <v>105</v>
      </c>
      <c r="B125" s="2">
        <v>11</v>
      </c>
      <c r="C125">
        <v>43</v>
      </c>
      <c r="D125" s="2" t="s">
        <v>129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 s="1">
        <v>278860</v>
      </c>
      <c r="L125">
        <v>0</v>
      </c>
      <c r="M125" s="1">
        <v>278860</v>
      </c>
      <c r="N125">
        <v>0</v>
      </c>
      <c r="O125" s="1">
        <v>278860</v>
      </c>
      <c r="P125" s="1">
        <v>0</v>
      </c>
      <c r="Q125" s="9">
        <f t="shared" si="1"/>
        <v>278860</v>
      </c>
    </row>
    <row r="126" spans="1:17" hidden="1" outlineLevel="1">
      <c r="A126">
        <v>106</v>
      </c>
      <c r="B126" s="2">
        <v>11</v>
      </c>
      <c r="C126">
        <v>44</v>
      </c>
      <c r="D126" s="2" t="s">
        <v>130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 s="1">
        <v>0</v>
      </c>
      <c r="P126" s="1">
        <v>0</v>
      </c>
      <c r="Q126" s="9">
        <f t="shared" si="1"/>
        <v>0</v>
      </c>
    </row>
    <row r="127" spans="1:17" hidden="1" outlineLevel="1">
      <c r="A127">
        <v>107</v>
      </c>
      <c r="B127" s="2">
        <v>11</v>
      </c>
      <c r="C127">
        <v>61</v>
      </c>
      <c r="D127" s="2" t="s">
        <v>131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 s="1">
        <v>2054485</v>
      </c>
      <c r="L127">
        <v>0</v>
      </c>
      <c r="M127" s="1">
        <v>2054485</v>
      </c>
      <c r="N127">
        <v>0</v>
      </c>
      <c r="O127" s="1">
        <v>2054485</v>
      </c>
      <c r="P127" s="1">
        <v>1600000</v>
      </c>
      <c r="Q127" s="9">
        <f t="shared" si="1"/>
        <v>454485</v>
      </c>
    </row>
    <row r="128" spans="1:17" hidden="1" outlineLevel="1">
      <c r="A128">
        <v>108</v>
      </c>
      <c r="B128" s="2">
        <v>11</v>
      </c>
      <c r="C128">
        <v>71</v>
      </c>
      <c r="D128" s="2" t="s">
        <v>15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 s="1">
        <v>0</v>
      </c>
      <c r="P128" s="1">
        <v>0</v>
      </c>
      <c r="Q128" s="9">
        <f t="shared" si="1"/>
        <v>0</v>
      </c>
    </row>
    <row r="129" spans="1:17" hidden="1" outlineLevel="1">
      <c r="A129">
        <v>109</v>
      </c>
      <c r="B129" s="2">
        <v>11</v>
      </c>
      <c r="C129">
        <v>81</v>
      </c>
      <c r="D129" s="2" t="s">
        <v>132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 s="1">
        <v>0</v>
      </c>
      <c r="P129" s="1">
        <v>0</v>
      </c>
      <c r="Q129" s="9">
        <f t="shared" si="1"/>
        <v>0</v>
      </c>
    </row>
    <row r="130" spans="1:17" s="3" customFormat="1" collapsed="1">
      <c r="A130" s="3">
        <v>11</v>
      </c>
      <c r="B130" s="4">
        <v>13</v>
      </c>
      <c r="D130" s="4" t="s">
        <v>133</v>
      </c>
      <c r="E130" s="3">
        <v>0</v>
      </c>
      <c r="F130" s="3">
        <v>0</v>
      </c>
      <c r="G130" s="3">
        <v>0</v>
      </c>
      <c r="H130" s="3">
        <v>0</v>
      </c>
      <c r="I130" s="5">
        <v>400593</v>
      </c>
      <c r="J130" s="3">
        <v>0</v>
      </c>
      <c r="K130" s="5">
        <v>356693</v>
      </c>
      <c r="L130" s="3">
        <v>0</v>
      </c>
      <c r="M130" s="5">
        <v>757286</v>
      </c>
      <c r="N130" s="3">
        <v>0</v>
      </c>
      <c r="O130" s="5">
        <v>757286</v>
      </c>
      <c r="P130" s="5">
        <v>4030496</v>
      </c>
      <c r="Q130" s="5">
        <f>O130-P130</f>
        <v>-3273210</v>
      </c>
    </row>
    <row r="131" spans="1:17" ht="16.5" hidden="1" customHeight="1" outlineLevel="1">
      <c r="A131">
        <v>111</v>
      </c>
      <c r="B131" s="2">
        <v>13</v>
      </c>
      <c r="C131">
        <v>1</v>
      </c>
      <c r="D131" s="2" t="s">
        <v>134</v>
      </c>
      <c r="E131">
        <v>0</v>
      </c>
      <c r="F131">
        <v>0</v>
      </c>
      <c r="G131">
        <v>0</v>
      </c>
      <c r="H131">
        <v>0</v>
      </c>
      <c r="I131" s="1">
        <v>400593</v>
      </c>
      <c r="J131">
        <v>0</v>
      </c>
      <c r="K131" s="1">
        <v>281859</v>
      </c>
      <c r="L131">
        <v>0</v>
      </c>
      <c r="M131" s="1">
        <v>682452</v>
      </c>
      <c r="N131">
        <v>0</v>
      </c>
      <c r="O131" s="1">
        <v>682452</v>
      </c>
      <c r="P131" s="1">
        <v>4000496</v>
      </c>
      <c r="Q131" s="9">
        <f t="shared" si="1"/>
        <v>-3318044</v>
      </c>
    </row>
    <row r="132" spans="1:17" hidden="1" outlineLevel="1">
      <c r="A132">
        <v>112</v>
      </c>
      <c r="B132" s="2">
        <v>13</v>
      </c>
      <c r="C132">
        <v>21</v>
      </c>
      <c r="D132" s="2" t="s">
        <v>16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 s="1">
        <v>74834</v>
      </c>
      <c r="L132">
        <v>0</v>
      </c>
      <c r="M132" s="1">
        <v>74834</v>
      </c>
      <c r="N132">
        <v>0</v>
      </c>
      <c r="O132" s="1">
        <v>74834</v>
      </c>
      <c r="P132" s="1">
        <v>30000</v>
      </c>
      <c r="Q132" s="9">
        <f t="shared" si="1"/>
        <v>44834</v>
      </c>
    </row>
    <row r="133" spans="1:17" s="3" customFormat="1" collapsed="1">
      <c r="A133" s="3">
        <v>12</v>
      </c>
      <c r="B133" s="4">
        <v>21</v>
      </c>
      <c r="D133" s="4" t="s">
        <v>135</v>
      </c>
      <c r="E133" s="3">
        <v>0</v>
      </c>
      <c r="F133" s="3">
        <v>0</v>
      </c>
      <c r="G133" s="5">
        <v>-14726082</v>
      </c>
      <c r="H133" s="5">
        <v>-14726082</v>
      </c>
      <c r="I133" s="5">
        <v>47471299</v>
      </c>
      <c r="J133" s="5">
        <v>20772249</v>
      </c>
      <c r="K133" s="5">
        <v>36646468</v>
      </c>
      <c r="L133" s="3">
        <v>0</v>
      </c>
      <c r="M133" s="5">
        <v>104890016</v>
      </c>
      <c r="N133" s="5">
        <v>241222</v>
      </c>
      <c r="O133" s="5">
        <v>90405156</v>
      </c>
      <c r="P133" s="5">
        <v>92109313</v>
      </c>
      <c r="Q133" s="5">
        <f>O133-P133</f>
        <v>-1704157</v>
      </c>
    </row>
    <row r="134" spans="1:17" hidden="1" outlineLevel="1">
      <c r="A134">
        <v>121</v>
      </c>
      <c r="B134" s="2">
        <v>21</v>
      </c>
      <c r="C134">
        <v>1</v>
      </c>
      <c r="D134" s="2" t="s">
        <v>136</v>
      </c>
      <c r="E134">
        <v>0</v>
      </c>
      <c r="F134">
        <v>0</v>
      </c>
      <c r="G134">
        <v>0</v>
      </c>
      <c r="H134">
        <v>0</v>
      </c>
      <c r="I134" s="1">
        <v>4827997</v>
      </c>
      <c r="J134">
        <v>0</v>
      </c>
      <c r="K134" s="1">
        <v>599192</v>
      </c>
      <c r="L134">
        <v>0</v>
      </c>
      <c r="M134" s="1">
        <v>5427189</v>
      </c>
      <c r="N134">
        <v>0</v>
      </c>
      <c r="O134" s="1">
        <v>5427189</v>
      </c>
      <c r="P134" s="1">
        <v>5713725</v>
      </c>
      <c r="Q134" s="9">
        <f t="shared" si="1"/>
        <v>-286536</v>
      </c>
    </row>
    <row r="135" spans="1:17" hidden="1" outlineLevel="1">
      <c r="A135">
        <v>122</v>
      </c>
      <c r="B135" s="2">
        <v>21</v>
      </c>
      <c r="C135">
        <v>3</v>
      </c>
      <c r="D135" s="2" t="s">
        <v>137</v>
      </c>
      <c r="E135">
        <v>0</v>
      </c>
      <c r="F135">
        <v>0</v>
      </c>
      <c r="G135">
        <v>0</v>
      </c>
      <c r="H135">
        <v>0</v>
      </c>
      <c r="I135" s="1">
        <v>2904318</v>
      </c>
      <c r="J135">
        <v>0</v>
      </c>
      <c r="K135" s="1">
        <v>92709</v>
      </c>
      <c r="L135">
        <v>0</v>
      </c>
      <c r="M135" s="1">
        <v>2997027</v>
      </c>
      <c r="N135">
        <v>0</v>
      </c>
      <c r="O135" s="1">
        <v>2997027</v>
      </c>
      <c r="P135" s="1">
        <v>2912898</v>
      </c>
      <c r="Q135" s="9">
        <f t="shared" si="1"/>
        <v>84129</v>
      </c>
    </row>
    <row r="136" spans="1:17" hidden="1" outlineLevel="1">
      <c r="A136">
        <v>123</v>
      </c>
      <c r="B136" s="2">
        <v>21</v>
      </c>
      <c r="C136">
        <v>7</v>
      </c>
      <c r="D136" s="2" t="s">
        <v>138</v>
      </c>
      <c r="E136">
        <v>0</v>
      </c>
      <c r="F136">
        <v>0</v>
      </c>
      <c r="G136" s="1">
        <v>-649496</v>
      </c>
      <c r="H136" s="1">
        <v>-649496</v>
      </c>
      <c r="I136">
        <v>0</v>
      </c>
      <c r="J136">
        <v>0</v>
      </c>
      <c r="K136" s="1">
        <v>1500000</v>
      </c>
      <c r="L136">
        <v>0</v>
      </c>
      <c r="M136" s="1">
        <v>1500000</v>
      </c>
      <c r="N136">
        <v>0</v>
      </c>
      <c r="O136" s="1">
        <v>850504</v>
      </c>
      <c r="P136" s="1">
        <v>2090000</v>
      </c>
      <c r="Q136" s="9">
        <f t="shared" ref="Q136:Q202" si="2">O136-P136</f>
        <v>-1239496</v>
      </c>
    </row>
    <row r="137" spans="1:17" hidden="1" outlineLevel="1">
      <c r="A137">
        <v>124</v>
      </c>
      <c r="B137" s="2">
        <v>21</v>
      </c>
      <c r="C137">
        <v>11</v>
      </c>
      <c r="D137" s="2" t="s">
        <v>139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 s="1">
        <v>202274</v>
      </c>
      <c r="L137">
        <v>0</v>
      </c>
      <c r="M137" s="1">
        <v>202274</v>
      </c>
      <c r="N137">
        <v>0</v>
      </c>
      <c r="O137" s="1">
        <v>202274</v>
      </c>
      <c r="P137" s="1">
        <v>0</v>
      </c>
      <c r="Q137" s="9">
        <f t="shared" si="2"/>
        <v>202274</v>
      </c>
    </row>
    <row r="138" spans="1:17" hidden="1" outlineLevel="1">
      <c r="A138">
        <v>125</v>
      </c>
      <c r="B138" s="2">
        <v>21</v>
      </c>
      <c r="C138">
        <v>41</v>
      </c>
      <c r="D138" s="2" t="s">
        <v>140</v>
      </c>
      <c r="E138">
        <v>0</v>
      </c>
      <c r="F138">
        <v>0</v>
      </c>
      <c r="G138" s="1">
        <v>-13293860</v>
      </c>
      <c r="H138" s="1">
        <v>-13293860</v>
      </c>
      <c r="I138" s="1">
        <v>17461342</v>
      </c>
      <c r="J138">
        <v>0</v>
      </c>
      <c r="K138" s="1">
        <v>19629034</v>
      </c>
      <c r="L138">
        <v>0</v>
      </c>
      <c r="M138" s="1">
        <v>37090376</v>
      </c>
      <c r="N138" s="1">
        <v>241222</v>
      </c>
      <c r="O138" s="1">
        <v>24037738</v>
      </c>
      <c r="P138" s="1">
        <v>23008453</v>
      </c>
      <c r="Q138" s="9">
        <f t="shared" si="2"/>
        <v>1029285</v>
      </c>
    </row>
    <row r="139" spans="1:17" hidden="1" outlineLevel="1">
      <c r="A139">
        <v>126</v>
      </c>
      <c r="B139" s="2">
        <v>21</v>
      </c>
      <c r="C139">
        <v>42</v>
      </c>
      <c r="D139" s="2" t="s">
        <v>141</v>
      </c>
      <c r="E139">
        <v>0</v>
      </c>
      <c r="F139">
        <v>0</v>
      </c>
      <c r="G139" s="1">
        <v>-291096</v>
      </c>
      <c r="H139" s="1">
        <v>-291096</v>
      </c>
      <c r="I139" s="1">
        <v>9360453</v>
      </c>
      <c r="J139">
        <v>0</v>
      </c>
      <c r="K139" s="1">
        <v>2122020</v>
      </c>
      <c r="L139">
        <v>0</v>
      </c>
      <c r="M139" s="1">
        <v>11482473</v>
      </c>
      <c r="N139">
        <v>0</v>
      </c>
      <c r="O139" s="1">
        <v>11191377</v>
      </c>
      <c r="P139" s="1">
        <v>10106985</v>
      </c>
      <c r="Q139" s="9">
        <f t="shared" si="2"/>
        <v>1084392</v>
      </c>
    </row>
    <row r="140" spans="1:17" hidden="1" outlineLevel="1">
      <c r="A140">
        <v>127</v>
      </c>
      <c r="B140" s="2">
        <v>21</v>
      </c>
      <c r="C140">
        <v>43</v>
      </c>
      <c r="D140" s="2" t="s">
        <v>142</v>
      </c>
      <c r="E140">
        <v>0</v>
      </c>
      <c r="F140">
        <v>0</v>
      </c>
      <c r="G140" s="1">
        <v>-491630</v>
      </c>
      <c r="H140" s="1">
        <v>-491630</v>
      </c>
      <c r="I140" s="1">
        <v>9667186</v>
      </c>
      <c r="J140">
        <v>0</v>
      </c>
      <c r="K140" s="1">
        <v>764406</v>
      </c>
      <c r="L140">
        <v>0</v>
      </c>
      <c r="M140" s="1">
        <v>10431592</v>
      </c>
      <c r="N140">
        <v>0</v>
      </c>
      <c r="O140" s="1">
        <v>9939962</v>
      </c>
      <c r="P140" s="1">
        <v>10885000</v>
      </c>
      <c r="Q140" s="9">
        <f t="shared" si="2"/>
        <v>-945038</v>
      </c>
    </row>
    <row r="141" spans="1:17" hidden="1" outlineLevel="1">
      <c r="A141">
        <v>128</v>
      </c>
      <c r="B141" s="2">
        <v>21</v>
      </c>
      <c r="C141">
        <v>51</v>
      </c>
      <c r="D141" s="2" t="s">
        <v>143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 s="1">
        <v>0</v>
      </c>
      <c r="P141" s="1">
        <v>0</v>
      </c>
      <c r="Q141" s="9">
        <f t="shared" si="2"/>
        <v>0</v>
      </c>
    </row>
    <row r="142" spans="1:17" hidden="1" outlineLevel="1">
      <c r="A142">
        <v>129</v>
      </c>
      <c r="B142" s="2">
        <v>21</v>
      </c>
      <c r="C142">
        <v>52</v>
      </c>
      <c r="D142" s="2" t="s">
        <v>144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 s="1">
        <v>0</v>
      </c>
      <c r="P142" s="1">
        <v>85000</v>
      </c>
      <c r="Q142" s="9">
        <f t="shared" si="2"/>
        <v>-85000</v>
      </c>
    </row>
    <row r="143" spans="1:17" hidden="1" outlineLevel="1">
      <c r="A143">
        <v>1210</v>
      </c>
      <c r="B143" s="2">
        <v>21</v>
      </c>
      <c r="C143">
        <v>53</v>
      </c>
      <c r="D143" s="2" t="s">
        <v>145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 s="1">
        <v>0</v>
      </c>
      <c r="P143" s="1">
        <v>0</v>
      </c>
      <c r="Q143" s="9">
        <f t="shared" si="2"/>
        <v>0</v>
      </c>
    </row>
    <row r="144" spans="1:17" hidden="1" outlineLevel="1">
      <c r="A144">
        <v>1211</v>
      </c>
      <c r="B144" s="2">
        <v>21</v>
      </c>
      <c r="C144">
        <v>61</v>
      </c>
      <c r="D144" s="2" t="s">
        <v>146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 s="1">
        <v>0</v>
      </c>
      <c r="P144" s="1">
        <v>429000</v>
      </c>
      <c r="Q144" s="9">
        <f t="shared" si="2"/>
        <v>-429000</v>
      </c>
    </row>
    <row r="145" spans="1:17" hidden="1" outlineLevel="1">
      <c r="A145">
        <v>1212</v>
      </c>
      <c r="B145" s="2">
        <v>21</v>
      </c>
      <c r="C145">
        <v>63</v>
      </c>
      <c r="D145" s="2" t="s">
        <v>147</v>
      </c>
      <c r="E145">
        <v>0</v>
      </c>
      <c r="F145">
        <v>0</v>
      </c>
      <c r="G145">
        <v>0</v>
      </c>
      <c r="H145">
        <v>0</v>
      </c>
      <c r="I145">
        <v>0</v>
      </c>
      <c r="J145" s="1">
        <v>20772249</v>
      </c>
      <c r="K145">
        <v>0</v>
      </c>
      <c r="L145">
        <v>0</v>
      </c>
      <c r="M145" s="1">
        <v>20772249</v>
      </c>
      <c r="N145">
        <v>0</v>
      </c>
      <c r="O145" s="1">
        <v>20772249</v>
      </c>
      <c r="P145" s="1">
        <v>20772249</v>
      </c>
      <c r="Q145" s="9">
        <f t="shared" si="2"/>
        <v>0</v>
      </c>
    </row>
    <row r="146" spans="1:17" hidden="1" outlineLevel="1">
      <c r="A146">
        <v>1213</v>
      </c>
      <c r="B146" s="2">
        <v>21</v>
      </c>
      <c r="C146">
        <v>64</v>
      </c>
      <c r="D146" s="2" t="s">
        <v>19</v>
      </c>
      <c r="E146">
        <v>0</v>
      </c>
      <c r="F146">
        <v>0</v>
      </c>
      <c r="G146">
        <v>0</v>
      </c>
      <c r="H146">
        <v>0</v>
      </c>
      <c r="I146" s="1">
        <v>3250003</v>
      </c>
      <c r="J146">
        <v>0</v>
      </c>
      <c r="K146">
        <v>0</v>
      </c>
      <c r="L146">
        <v>0</v>
      </c>
      <c r="M146" s="1">
        <v>3250003</v>
      </c>
      <c r="N146">
        <v>0</v>
      </c>
      <c r="O146" s="1">
        <v>3250003</v>
      </c>
      <c r="P146" s="1">
        <v>3250003</v>
      </c>
      <c r="Q146" s="9">
        <f t="shared" si="2"/>
        <v>0</v>
      </c>
    </row>
    <row r="147" spans="1:17" hidden="1" outlineLevel="1">
      <c r="A147">
        <v>1214</v>
      </c>
      <c r="B147" s="2">
        <v>21</v>
      </c>
      <c r="C147">
        <v>65</v>
      </c>
      <c r="D147" s="2" t="s">
        <v>18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 s="1">
        <v>11467493</v>
      </c>
      <c r="L147">
        <v>0</v>
      </c>
      <c r="M147" s="1">
        <v>11467493</v>
      </c>
      <c r="N147">
        <v>0</v>
      </c>
      <c r="O147" s="1">
        <v>11467493</v>
      </c>
      <c r="P147" s="1">
        <v>9729000</v>
      </c>
      <c r="Q147" s="9">
        <f t="shared" si="2"/>
        <v>1738493</v>
      </c>
    </row>
    <row r="148" spans="1:17" hidden="1" outlineLevel="1">
      <c r="A148">
        <v>1215</v>
      </c>
      <c r="B148" s="2">
        <v>21</v>
      </c>
      <c r="C148">
        <v>71</v>
      </c>
      <c r="D148" s="2" t="s">
        <v>148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 s="1">
        <v>0</v>
      </c>
      <c r="P148" s="1">
        <v>0</v>
      </c>
      <c r="Q148" s="9">
        <f t="shared" si="2"/>
        <v>0</v>
      </c>
    </row>
    <row r="149" spans="1:17" hidden="1" outlineLevel="1">
      <c r="A149">
        <v>1216</v>
      </c>
      <c r="B149" s="2">
        <v>21</v>
      </c>
      <c r="C149">
        <v>75</v>
      </c>
      <c r="D149" s="2" t="s">
        <v>149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s="1">
        <v>269340</v>
      </c>
      <c r="L149">
        <v>0</v>
      </c>
      <c r="M149" s="1">
        <v>269340</v>
      </c>
      <c r="N149">
        <v>0</v>
      </c>
      <c r="O149" s="1">
        <v>269340</v>
      </c>
      <c r="P149" s="1">
        <v>90000</v>
      </c>
      <c r="Q149" s="9">
        <f t="shared" si="2"/>
        <v>179340</v>
      </c>
    </row>
    <row r="150" spans="1:17" hidden="1" outlineLevel="1">
      <c r="A150">
        <v>1217</v>
      </c>
      <c r="B150" s="2">
        <v>21</v>
      </c>
      <c r="C150">
        <v>81</v>
      </c>
      <c r="D150" s="2" t="s">
        <v>52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 s="1">
        <v>0</v>
      </c>
      <c r="P150" s="1">
        <v>37000</v>
      </c>
      <c r="Q150" s="9">
        <f t="shared" si="2"/>
        <v>-37000</v>
      </c>
    </row>
    <row r="151" spans="1:17" hidden="1" outlineLevel="1">
      <c r="A151">
        <v>1218</v>
      </c>
      <c r="B151" s="2">
        <v>21</v>
      </c>
      <c r="C151">
        <v>82</v>
      </c>
      <c r="D151" s="2" t="s">
        <v>150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 s="1">
        <v>0</v>
      </c>
      <c r="P151" s="1">
        <v>3000000</v>
      </c>
      <c r="Q151" s="9">
        <f t="shared" si="2"/>
        <v>-3000000</v>
      </c>
    </row>
    <row r="152" spans="1:17" s="3" customFormat="1" collapsed="1">
      <c r="A152" s="3">
        <v>13</v>
      </c>
      <c r="B152" s="4">
        <v>28</v>
      </c>
      <c r="D152" s="4" t="s">
        <v>151</v>
      </c>
      <c r="E152" s="3">
        <v>0</v>
      </c>
      <c r="F152" s="3">
        <v>0</v>
      </c>
      <c r="G152" s="5">
        <v>-546996</v>
      </c>
      <c r="H152" s="5">
        <v>-546996</v>
      </c>
      <c r="I152" s="3">
        <v>0</v>
      </c>
      <c r="J152" s="3">
        <v>0</v>
      </c>
      <c r="K152" s="5">
        <v>62021</v>
      </c>
      <c r="L152" s="3">
        <v>0</v>
      </c>
      <c r="M152" s="5">
        <v>62021</v>
      </c>
      <c r="N152" s="5">
        <v>-161802540</v>
      </c>
      <c r="O152" s="5">
        <v>-162287515</v>
      </c>
      <c r="P152" s="5">
        <v>-113891824</v>
      </c>
      <c r="Q152" s="5">
        <f>O152-P152</f>
        <v>-48395691</v>
      </c>
    </row>
    <row r="153" spans="1:17" hidden="1" outlineLevel="1">
      <c r="A153">
        <v>131</v>
      </c>
      <c r="B153" s="2">
        <v>28</v>
      </c>
      <c r="C153">
        <v>1</v>
      </c>
      <c r="D153" s="2" t="s">
        <v>152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 s="1">
        <v>-4803372</v>
      </c>
      <c r="O153" s="1">
        <v>-4803372</v>
      </c>
      <c r="P153" s="1">
        <v>-4200000</v>
      </c>
      <c r="Q153" s="9">
        <f t="shared" si="2"/>
        <v>-603372</v>
      </c>
    </row>
    <row r="154" spans="1:17" hidden="1" outlineLevel="1">
      <c r="A154">
        <v>132</v>
      </c>
      <c r="B154" s="2">
        <v>28</v>
      </c>
      <c r="C154">
        <v>2</v>
      </c>
      <c r="D154" s="2" t="s">
        <v>153</v>
      </c>
      <c r="E154">
        <v>0</v>
      </c>
      <c r="F154">
        <v>0</v>
      </c>
      <c r="G154" s="1">
        <v>-546996</v>
      </c>
      <c r="H154" s="1">
        <v>-546996</v>
      </c>
      <c r="I154">
        <v>0</v>
      </c>
      <c r="J154">
        <v>0</v>
      </c>
      <c r="K154">
        <v>0</v>
      </c>
      <c r="L154">
        <v>0</v>
      </c>
      <c r="M154">
        <v>0</v>
      </c>
      <c r="N154" s="1">
        <v>-4041249</v>
      </c>
      <c r="O154" s="1">
        <v>-4588245</v>
      </c>
      <c r="P154" s="1">
        <v>-4041249</v>
      </c>
      <c r="Q154" s="9">
        <f t="shared" si="2"/>
        <v>-546996</v>
      </c>
    </row>
    <row r="155" spans="1:17" hidden="1" outlineLevel="1">
      <c r="A155">
        <v>133</v>
      </c>
      <c r="B155" s="2">
        <v>28</v>
      </c>
      <c r="C155">
        <v>3</v>
      </c>
      <c r="D155" s="2" t="s">
        <v>154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 s="1">
        <v>-155433796</v>
      </c>
      <c r="O155" s="1">
        <v>-155433796</v>
      </c>
      <c r="P155" s="1">
        <v>-106975575</v>
      </c>
      <c r="Q155" s="9">
        <f t="shared" si="2"/>
        <v>-48458221</v>
      </c>
    </row>
    <row r="156" spans="1:17" hidden="1" outlineLevel="1">
      <c r="A156">
        <v>134</v>
      </c>
      <c r="B156" s="2">
        <v>28</v>
      </c>
      <c r="C156">
        <v>11</v>
      </c>
      <c r="D156" s="2" t="s">
        <v>155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 s="1">
        <v>62021</v>
      </c>
      <c r="L156">
        <v>0</v>
      </c>
      <c r="M156" s="1">
        <v>62021</v>
      </c>
      <c r="N156" s="1">
        <v>2475877</v>
      </c>
      <c r="O156" s="1">
        <v>2537898</v>
      </c>
      <c r="P156" s="1">
        <v>1325000</v>
      </c>
      <c r="Q156" s="9">
        <f t="shared" si="2"/>
        <v>1212898</v>
      </c>
    </row>
    <row r="157" spans="1:17" s="3" customFormat="1" collapsed="1">
      <c r="A157" s="3">
        <v>14</v>
      </c>
      <c r="B157" s="4">
        <v>31</v>
      </c>
      <c r="D157" s="4" t="s">
        <v>156</v>
      </c>
      <c r="E157" s="3">
        <v>0</v>
      </c>
      <c r="F157" s="3">
        <v>0</v>
      </c>
      <c r="G157" s="5">
        <v>-164725353</v>
      </c>
      <c r="H157" s="5">
        <v>-164725353</v>
      </c>
      <c r="I157" s="5">
        <v>2184070</v>
      </c>
      <c r="J157" s="3">
        <v>0</v>
      </c>
      <c r="K157" s="5">
        <v>74125778</v>
      </c>
      <c r="L157" s="5">
        <v>47345379</v>
      </c>
      <c r="M157" s="5">
        <v>123655227</v>
      </c>
      <c r="N157" s="5">
        <v>272145217</v>
      </c>
      <c r="O157" s="5">
        <v>231075091</v>
      </c>
      <c r="P157" s="5">
        <v>129622205</v>
      </c>
      <c r="Q157" s="5">
        <f>O157-P157</f>
        <v>101452886</v>
      </c>
    </row>
    <row r="158" spans="1:17" hidden="1" outlineLevel="1">
      <c r="A158">
        <v>141</v>
      </c>
      <c r="B158" s="2">
        <v>31</v>
      </c>
      <c r="C158">
        <v>2</v>
      </c>
      <c r="D158" s="2" t="s">
        <v>157</v>
      </c>
      <c r="E158">
        <v>0</v>
      </c>
      <c r="F158">
        <v>0</v>
      </c>
      <c r="G158">
        <v>0</v>
      </c>
      <c r="H158">
        <v>0</v>
      </c>
      <c r="I158" s="1">
        <v>2184070</v>
      </c>
      <c r="J158">
        <v>0</v>
      </c>
      <c r="K158" s="1">
        <v>2228249</v>
      </c>
      <c r="L158">
        <v>0</v>
      </c>
      <c r="M158" s="1">
        <v>4412319</v>
      </c>
      <c r="N158">
        <v>0</v>
      </c>
      <c r="O158" s="1">
        <v>4412319</v>
      </c>
      <c r="P158" s="1">
        <v>1908198</v>
      </c>
      <c r="Q158" s="9">
        <f t="shared" si="2"/>
        <v>2504121</v>
      </c>
    </row>
    <row r="159" spans="1:17" hidden="1" outlineLevel="1">
      <c r="A159">
        <v>142</v>
      </c>
      <c r="B159" s="2">
        <v>31</v>
      </c>
      <c r="C159">
        <v>7</v>
      </c>
      <c r="D159" s="2" t="s">
        <v>158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 s="1">
        <v>79065</v>
      </c>
      <c r="L159">
        <v>0</v>
      </c>
      <c r="M159" s="1">
        <v>79065</v>
      </c>
      <c r="N159">
        <v>0</v>
      </c>
      <c r="O159" s="1">
        <v>79065</v>
      </c>
      <c r="P159" s="1">
        <v>0</v>
      </c>
      <c r="Q159" s="9">
        <f t="shared" si="2"/>
        <v>79065</v>
      </c>
    </row>
    <row r="160" spans="1:17" hidden="1" outlineLevel="1">
      <c r="A160">
        <v>143</v>
      </c>
      <c r="B160" s="2">
        <v>31</v>
      </c>
      <c r="C160">
        <v>9</v>
      </c>
      <c r="D160" s="2" t="s">
        <v>159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 s="1">
        <v>5210298</v>
      </c>
      <c r="M160" s="1">
        <v>5210298</v>
      </c>
      <c r="N160">
        <v>0</v>
      </c>
      <c r="O160" s="1">
        <v>5210298</v>
      </c>
      <c r="P160" s="1">
        <v>5210302</v>
      </c>
      <c r="Q160" s="9">
        <f t="shared" si="2"/>
        <v>-4</v>
      </c>
    </row>
    <row r="161" spans="1:17" hidden="1" outlineLevel="1">
      <c r="A161">
        <v>144</v>
      </c>
      <c r="B161" s="2">
        <v>31</v>
      </c>
      <c r="C161">
        <v>11</v>
      </c>
      <c r="D161" s="2" t="s">
        <v>9</v>
      </c>
      <c r="E161">
        <v>0</v>
      </c>
      <c r="F161">
        <v>0</v>
      </c>
      <c r="G161" s="1">
        <v>-27247461</v>
      </c>
      <c r="H161" s="1">
        <v>-27247461</v>
      </c>
      <c r="I161">
        <v>0</v>
      </c>
      <c r="J161">
        <v>0</v>
      </c>
      <c r="K161" s="1">
        <v>7401036</v>
      </c>
      <c r="L161" s="1">
        <v>4432335</v>
      </c>
      <c r="M161" s="1">
        <v>11833371</v>
      </c>
      <c r="N161">
        <v>0</v>
      </c>
      <c r="O161" s="1">
        <v>-15414090</v>
      </c>
      <c r="P161" s="1">
        <v>-13200024</v>
      </c>
      <c r="Q161" s="9">
        <f t="shared" si="2"/>
        <v>-2214066</v>
      </c>
    </row>
    <row r="162" spans="1:17" hidden="1" outlineLevel="1">
      <c r="A162">
        <v>145</v>
      </c>
      <c r="B162" s="2">
        <v>31</v>
      </c>
      <c r="C162">
        <v>13</v>
      </c>
      <c r="D162" s="2" t="s">
        <v>10</v>
      </c>
      <c r="E162">
        <v>0</v>
      </c>
      <c r="F162">
        <v>0</v>
      </c>
      <c r="G162" s="1">
        <v>-37230480</v>
      </c>
      <c r="H162" s="1">
        <v>-37230480</v>
      </c>
      <c r="I162">
        <v>0</v>
      </c>
      <c r="J162">
        <v>0</v>
      </c>
      <c r="K162" s="1">
        <v>11611045</v>
      </c>
      <c r="L162" s="1">
        <v>7808451</v>
      </c>
      <c r="M162" s="1">
        <v>19419496</v>
      </c>
      <c r="N162">
        <v>0</v>
      </c>
      <c r="O162" s="1">
        <v>-17810984</v>
      </c>
      <c r="P162" s="1">
        <v>-17112102</v>
      </c>
      <c r="Q162" s="9">
        <f t="shared" si="2"/>
        <v>-698882</v>
      </c>
    </row>
    <row r="163" spans="1:17" hidden="1" outlineLevel="1">
      <c r="A163">
        <v>146</v>
      </c>
      <c r="B163" s="2">
        <v>31</v>
      </c>
      <c r="C163">
        <v>14</v>
      </c>
      <c r="D163" s="2" t="s">
        <v>160</v>
      </c>
      <c r="E163">
        <v>0</v>
      </c>
      <c r="F163">
        <v>0</v>
      </c>
      <c r="G163" s="1">
        <v>-559914</v>
      </c>
      <c r="H163" s="1">
        <v>-559914</v>
      </c>
      <c r="I163">
        <v>0</v>
      </c>
      <c r="J163">
        <v>0</v>
      </c>
      <c r="K163" s="1">
        <v>80547</v>
      </c>
      <c r="L163">
        <v>0</v>
      </c>
      <c r="M163" s="1">
        <v>80547</v>
      </c>
      <c r="N163">
        <v>0</v>
      </c>
      <c r="O163" s="1">
        <v>-479367</v>
      </c>
      <c r="P163" s="1">
        <v>-375899</v>
      </c>
      <c r="Q163" s="9">
        <f t="shared" si="2"/>
        <v>-103468</v>
      </c>
    </row>
    <row r="164" spans="1:17" hidden="1" outlineLevel="1">
      <c r="A164">
        <v>147</v>
      </c>
      <c r="B164" s="2">
        <v>31</v>
      </c>
      <c r="C164">
        <v>16</v>
      </c>
      <c r="D164" s="2" t="s">
        <v>161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 s="1">
        <v>230923</v>
      </c>
      <c r="L164" s="1">
        <v>1180719</v>
      </c>
      <c r="M164" s="1">
        <v>1411642</v>
      </c>
      <c r="N164">
        <v>0</v>
      </c>
      <c r="O164" s="1">
        <v>1411642</v>
      </c>
      <c r="P164" s="1">
        <v>2188805</v>
      </c>
      <c r="Q164" s="9">
        <f t="shared" si="2"/>
        <v>-777163</v>
      </c>
    </row>
    <row r="165" spans="1:17" hidden="1" outlineLevel="1">
      <c r="A165">
        <v>148</v>
      </c>
      <c r="B165" s="2">
        <v>31</v>
      </c>
      <c r="C165">
        <v>17</v>
      </c>
      <c r="D165" s="2" t="s">
        <v>162</v>
      </c>
      <c r="E165">
        <v>0</v>
      </c>
      <c r="F165">
        <v>0</v>
      </c>
      <c r="G165" s="1">
        <v>-1760442</v>
      </c>
      <c r="H165" s="1">
        <v>-1760442</v>
      </c>
      <c r="I165">
        <v>0</v>
      </c>
      <c r="J165">
        <v>0</v>
      </c>
      <c r="K165" s="1">
        <v>967447</v>
      </c>
      <c r="L165" s="1">
        <v>2326257</v>
      </c>
      <c r="M165" s="1">
        <v>3293704</v>
      </c>
      <c r="N165">
        <v>0</v>
      </c>
      <c r="O165" s="1">
        <v>1533262</v>
      </c>
      <c r="P165" s="1">
        <v>1152592</v>
      </c>
      <c r="Q165" s="9">
        <f t="shared" si="2"/>
        <v>380670</v>
      </c>
    </row>
    <row r="166" spans="1:17" hidden="1" outlineLevel="1">
      <c r="A166">
        <v>149</v>
      </c>
      <c r="B166" s="2">
        <v>31</v>
      </c>
      <c r="C166">
        <v>18</v>
      </c>
      <c r="D166" s="2" t="s">
        <v>68</v>
      </c>
      <c r="E166">
        <v>0</v>
      </c>
      <c r="F166">
        <v>0</v>
      </c>
      <c r="G166" s="1">
        <v>-3861078</v>
      </c>
      <c r="H166" s="1">
        <v>-3861078</v>
      </c>
      <c r="I166">
        <v>0</v>
      </c>
      <c r="J166">
        <v>0</v>
      </c>
      <c r="K166">
        <v>0</v>
      </c>
      <c r="L166" s="1">
        <v>903486</v>
      </c>
      <c r="M166" s="1">
        <v>903486</v>
      </c>
      <c r="N166">
        <v>0</v>
      </c>
      <c r="O166" s="1">
        <v>-2957592</v>
      </c>
      <c r="P166" s="1">
        <v>-2957597</v>
      </c>
      <c r="Q166" s="9">
        <f t="shared" si="2"/>
        <v>5</v>
      </c>
    </row>
    <row r="167" spans="1:17" hidden="1" outlineLevel="1">
      <c r="A167">
        <v>1410</v>
      </c>
      <c r="B167" s="2">
        <v>31</v>
      </c>
      <c r="C167">
        <v>19</v>
      </c>
      <c r="D167" s="2" t="s">
        <v>163</v>
      </c>
      <c r="E167">
        <v>0</v>
      </c>
      <c r="F167">
        <v>0</v>
      </c>
      <c r="G167" s="1">
        <v>-17998218</v>
      </c>
      <c r="H167" s="1">
        <v>-17998218</v>
      </c>
      <c r="I167">
        <v>0</v>
      </c>
      <c r="J167">
        <v>0</v>
      </c>
      <c r="K167" s="1">
        <v>5343099</v>
      </c>
      <c r="L167" s="1">
        <v>6189186</v>
      </c>
      <c r="M167" s="1">
        <v>11532285</v>
      </c>
      <c r="N167">
        <v>0</v>
      </c>
      <c r="O167" s="1">
        <v>-6465933</v>
      </c>
      <c r="P167" s="1">
        <v>-6067744</v>
      </c>
      <c r="Q167" s="9">
        <f t="shared" si="2"/>
        <v>-398189</v>
      </c>
    </row>
    <row r="168" spans="1:17" hidden="1" outlineLevel="1">
      <c r="A168">
        <v>1411</v>
      </c>
      <c r="B168" s="2">
        <v>31</v>
      </c>
      <c r="C168">
        <v>21</v>
      </c>
      <c r="D168" s="2" t="s">
        <v>164</v>
      </c>
      <c r="E168">
        <v>0</v>
      </c>
      <c r="F168">
        <v>0</v>
      </c>
      <c r="G168" s="1">
        <v>-23912781</v>
      </c>
      <c r="H168" s="1">
        <v>-23912781</v>
      </c>
      <c r="I168">
        <v>0</v>
      </c>
      <c r="J168">
        <v>0</v>
      </c>
      <c r="K168" s="1">
        <v>8607595</v>
      </c>
      <c r="L168" s="1">
        <v>5103054</v>
      </c>
      <c r="M168" s="1">
        <v>13710649</v>
      </c>
      <c r="N168">
        <v>0</v>
      </c>
      <c r="O168" s="1">
        <v>-10202132</v>
      </c>
      <c r="P168" s="1">
        <v>-11281458</v>
      </c>
      <c r="Q168" s="9">
        <f t="shared" si="2"/>
        <v>1079326</v>
      </c>
    </row>
    <row r="169" spans="1:17" hidden="1" outlineLevel="1">
      <c r="A169">
        <v>1412</v>
      </c>
      <c r="B169" s="2">
        <v>31</v>
      </c>
      <c r="C169">
        <v>22</v>
      </c>
      <c r="D169" s="2" t="s">
        <v>165</v>
      </c>
      <c r="E169">
        <v>0</v>
      </c>
      <c r="F169">
        <v>0</v>
      </c>
      <c r="G169" s="1">
        <v>-6103980</v>
      </c>
      <c r="H169" s="1">
        <v>-6103980</v>
      </c>
      <c r="I169">
        <v>0</v>
      </c>
      <c r="J169">
        <v>0</v>
      </c>
      <c r="K169">
        <v>0</v>
      </c>
      <c r="L169" s="1">
        <v>1750557</v>
      </c>
      <c r="M169" s="1">
        <v>1750557</v>
      </c>
      <c r="N169">
        <v>0</v>
      </c>
      <c r="O169" s="1">
        <v>-4353423</v>
      </c>
      <c r="P169" s="1">
        <v>-4188672</v>
      </c>
      <c r="Q169" s="9">
        <f t="shared" si="2"/>
        <v>-164751</v>
      </c>
    </row>
    <row r="170" spans="1:17" hidden="1" outlineLevel="1">
      <c r="A170">
        <v>1413</v>
      </c>
      <c r="B170" s="2">
        <v>31</v>
      </c>
      <c r="C170">
        <v>25</v>
      </c>
      <c r="D170" s="2" t="s">
        <v>166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 s="1">
        <v>0</v>
      </c>
      <c r="P170" s="1">
        <v>0</v>
      </c>
      <c r="Q170" s="9">
        <f t="shared" si="2"/>
        <v>0</v>
      </c>
    </row>
    <row r="171" spans="1:17" hidden="1" outlineLevel="1">
      <c r="A171">
        <v>1414</v>
      </c>
      <c r="B171" s="2">
        <v>31</v>
      </c>
      <c r="C171">
        <v>31</v>
      </c>
      <c r="D171" s="2" t="s">
        <v>167</v>
      </c>
      <c r="E171">
        <v>0</v>
      </c>
      <c r="F171">
        <v>0</v>
      </c>
      <c r="G171" s="1">
        <v>-152199</v>
      </c>
      <c r="H171" s="1">
        <v>-152199</v>
      </c>
      <c r="I171">
        <v>0</v>
      </c>
      <c r="J171">
        <v>0</v>
      </c>
      <c r="K171" s="1">
        <v>72384</v>
      </c>
      <c r="L171" s="1">
        <v>28131</v>
      </c>
      <c r="M171" s="1">
        <v>100515</v>
      </c>
      <c r="N171">
        <v>0</v>
      </c>
      <c r="O171" s="1">
        <v>-51684</v>
      </c>
      <c r="P171" s="1">
        <v>92272</v>
      </c>
      <c r="Q171" s="9">
        <f t="shared" si="2"/>
        <v>-143956</v>
      </c>
    </row>
    <row r="172" spans="1:17" hidden="1" outlineLevel="1">
      <c r="A172">
        <v>1415</v>
      </c>
      <c r="B172" s="2">
        <v>31</v>
      </c>
      <c r="C172">
        <v>32</v>
      </c>
      <c r="D172" s="2" t="s">
        <v>56</v>
      </c>
      <c r="E172">
        <v>0</v>
      </c>
      <c r="F172">
        <v>0</v>
      </c>
      <c r="G172" s="1">
        <v>-3335148</v>
      </c>
      <c r="H172" s="1">
        <v>-3335148</v>
      </c>
      <c r="I172">
        <v>0</v>
      </c>
      <c r="J172">
        <v>0</v>
      </c>
      <c r="K172" s="1">
        <v>2111414</v>
      </c>
      <c r="L172" s="1">
        <v>600216</v>
      </c>
      <c r="M172" s="1">
        <v>2711630</v>
      </c>
      <c r="N172">
        <v>0</v>
      </c>
      <c r="O172" s="1">
        <v>-623518</v>
      </c>
      <c r="P172" s="1">
        <v>-1386985</v>
      </c>
      <c r="Q172" s="9">
        <f t="shared" si="2"/>
        <v>763467</v>
      </c>
    </row>
    <row r="173" spans="1:17" hidden="1" outlineLevel="1">
      <c r="A173">
        <v>1416</v>
      </c>
      <c r="B173" s="2">
        <v>31</v>
      </c>
      <c r="C173">
        <v>33</v>
      </c>
      <c r="D173" s="2" t="s">
        <v>57</v>
      </c>
      <c r="E173">
        <v>0</v>
      </c>
      <c r="F173">
        <v>0</v>
      </c>
      <c r="G173" s="1">
        <v>-3953280</v>
      </c>
      <c r="H173" s="1">
        <v>-3953280</v>
      </c>
      <c r="I173">
        <v>0</v>
      </c>
      <c r="J173">
        <v>0</v>
      </c>
      <c r="K173" s="1">
        <v>992155</v>
      </c>
      <c r="L173" s="1">
        <v>707940</v>
      </c>
      <c r="M173" s="1">
        <v>1700095</v>
      </c>
      <c r="N173">
        <v>0</v>
      </c>
      <c r="O173" s="1">
        <v>-2253185</v>
      </c>
      <c r="P173" s="1">
        <v>-2042618</v>
      </c>
      <c r="Q173" s="9">
        <f t="shared" si="2"/>
        <v>-210567</v>
      </c>
    </row>
    <row r="174" spans="1:17" hidden="1" outlineLevel="1">
      <c r="A174">
        <v>1417</v>
      </c>
      <c r="B174" s="2">
        <v>31</v>
      </c>
      <c r="C174">
        <v>34</v>
      </c>
      <c r="D174" s="2" t="s">
        <v>168</v>
      </c>
      <c r="E174">
        <v>0</v>
      </c>
      <c r="F174">
        <v>0</v>
      </c>
      <c r="G174" s="1">
        <v>-5011554</v>
      </c>
      <c r="H174" s="1">
        <v>-5011554</v>
      </c>
      <c r="I174">
        <v>0</v>
      </c>
      <c r="J174">
        <v>0</v>
      </c>
      <c r="K174" s="1">
        <v>1043637</v>
      </c>
      <c r="L174" s="1">
        <v>959226</v>
      </c>
      <c r="M174" s="1">
        <v>2002863</v>
      </c>
      <c r="N174">
        <v>0</v>
      </c>
      <c r="O174" s="1">
        <v>-3008691</v>
      </c>
      <c r="P174" s="1">
        <v>-2763573</v>
      </c>
      <c r="Q174" s="9">
        <f t="shared" si="2"/>
        <v>-245118</v>
      </c>
    </row>
    <row r="175" spans="1:17" hidden="1" outlineLevel="1">
      <c r="A175">
        <v>1418</v>
      </c>
      <c r="B175" s="2">
        <v>31</v>
      </c>
      <c r="C175">
        <v>35</v>
      </c>
      <c r="D175" s="2" t="s">
        <v>75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 s="1">
        <v>1297461</v>
      </c>
      <c r="L175">
        <v>0</v>
      </c>
      <c r="M175" s="1">
        <v>1297461</v>
      </c>
      <c r="N175">
        <v>0</v>
      </c>
      <c r="O175" s="1">
        <v>1297461</v>
      </c>
      <c r="P175" s="1">
        <v>0</v>
      </c>
      <c r="Q175" s="9">
        <f t="shared" si="2"/>
        <v>1297461</v>
      </c>
    </row>
    <row r="176" spans="1:17" hidden="1" outlineLevel="1">
      <c r="A176">
        <v>1419</v>
      </c>
      <c r="B176" s="2">
        <v>31</v>
      </c>
      <c r="C176">
        <v>36</v>
      </c>
      <c r="D176" s="2" t="s">
        <v>59</v>
      </c>
      <c r="E176">
        <v>0</v>
      </c>
      <c r="F176">
        <v>0</v>
      </c>
      <c r="G176" s="1">
        <v>-6633309</v>
      </c>
      <c r="H176" s="1">
        <v>-6633309</v>
      </c>
      <c r="I176">
        <v>0</v>
      </c>
      <c r="J176">
        <v>0</v>
      </c>
      <c r="K176" s="1">
        <v>1682530</v>
      </c>
      <c r="L176" s="1">
        <v>1280079</v>
      </c>
      <c r="M176" s="1">
        <v>2962609</v>
      </c>
      <c r="N176">
        <v>0</v>
      </c>
      <c r="O176" s="1">
        <v>-3670700</v>
      </c>
      <c r="P176" s="1">
        <v>-3740445</v>
      </c>
      <c r="Q176" s="9">
        <f t="shared" si="2"/>
        <v>69745</v>
      </c>
    </row>
    <row r="177" spans="1:17" hidden="1" outlineLevel="1">
      <c r="A177">
        <v>1420</v>
      </c>
      <c r="B177" s="2">
        <v>31</v>
      </c>
      <c r="C177">
        <v>51</v>
      </c>
      <c r="D177" s="2" t="s">
        <v>169</v>
      </c>
      <c r="E177">
        <v>0</v>
      </c>
      <c r="F177">
        <v>0</v>
      </c>
      <c r="G177" s="1">
        <v>-2306844</v>
      </c>
      <c r="H177" s="1">
        <v>-2306844</v>
      </c>
      <c r="I177">
        <v>0</v>
      </c>
      <c r="J177">
        <v>0</v>
      </c>
      <c r="K177" s="1">
        <v>1377041</v>
      </c>
      <c r="L177" s="1">
        <v>335298</v>
      </c>
      <c r="M177" s="1">
        <v>1712339</v>
      </c>
      <c r="N177">
        <v>0</v>
      </c>
      <c r="O177" s="1">
        <v>-594505</v>
      </c>
      <c r="P177" s="1">
        <v>-1337859</v>
      </c>
      <c r="Q177" s="9">
        <f t="shared" si="2"/>
        <v>743354</v>
      </c>
    </row>
    <row r="178" spans="1:17" hidden="1" outlineLevel="1">
      <c r="A178">
        <v>1421</v>
      </c>
      <c r="B178" s="2">
        <v>31</v>
      </c>
      <c r="C178">
        <v>52</v>
      </c>
      <c r="D178" s="2" t="s">
        <v>170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 s="1">
        <v>337791</v>
      </c>
      <c r="L178" s="1">
        <v>342627</v>
      </c>
      <c r="M178" s="1">
        <v>680418</v>
      </c>
      <c r="N178">
        <v>0</v>
      </c>
      <c r="O178" s="1">
        <v>680418</v>
      </c>
      <c r="P178" s="1">
        <v>-425538</v>
      </c>
      <c r="Q178" s="9">
        <f t="shared" si="2"/>
        <v>1105956</v>
      </c>
    </row>
    <row r="179" spans="1:17" hidden="1" outlineLevel="1">
      <c r="A179">
        <v>1422</v>
      </c>
      <c r="B179" s="2">
        <v>31</v>
      </c>
      <c r="C179">
        <v>53</v>
      </c>
      <c r="D179" s="2" t="s">
        <v>171</v>
      </c>
      <c r="E179">
        <v>0</v>
      </c>
      <c r="F179">
        <v>0</v>
      </c>
      <c r="G179" s="1">
        <v>-3531492</v>
      </c>
      <c r="H179" s="1">
        <v>-3531492</v>
      </c>
      <c r="I179">
        <v>0</v>
      </c>
      <c r="J179">
        <v>0</v>
      </c>
      <c r="K179" s="1">
        <v>14658663</v>
      </c>
      <c r="L179" s="1">
        <v>878379</v>
      </c>
      <c r="M179" s="1">
        <v>15537042</v>
      </c>
      <c r="N179">
        <v>0</v>
      </c>
      <c r="O179" s="1">
        <v>12005550</v>
      </c>
      <c r="P179" s="1">
        <v>3489331</v>
      </c>
      <c r="Q179" s="9">
        <f t="shared" si="2"/>
        <v>8516219</v>
      </c>
    </row>
    <row r="180" spans="1:17" hidden="1" outlineLevel="1">
      <c r="A180">
        <v>1423</v>
      </c>
      <c r="B180" s="2">
        <v>31</v>
      </c>
      <c r="C180">
        <v>54</v>
      </c>
      <c r="D180" s="2" t="s">
        <v>172</v>
      </c>
      <c r="E180">
        <v>0</v>
      </c>
      <c r="F180">
        <v>0</v>
      </c>
      <c r="G180" s="1">
        <v>-1058949</v>
      </c>
      <c r="H180" s="1">
        <v>-1058949</v>
      </c>
      <c r="I180">
        <v>0</v>
      </c>
      <c r="J180">
        <v>0</v>
      </c>
      <c r="K180" s="1">
        <v>89799</v>
      </c>
      <c r="L180" s="1">
        <v>186531</v>
      </c>
      <c r="M180" s="1">
        <v>276330</v>
      </c>
      <c r="N180">
        <v>0</v>
      </c>
      <c r="O180" s="1">
        <v>-782619</v>
      </c>
      <c r="P180" s="1">
        <v>-619331</v>
      </c>
      <c r="Q180" s="9">
        <f t="shared" si="2"/>
        <v>-163288</v>
      </c>
    </row>
    <row r="181" spans="1:17" hidden="1" outlineLevel="1">
      <c r="A181">
        <v>1424</v>
      </c>
      <c r="B181" s="2">
        <v>31</v>
      </c>
      <c r="C181">
        <v>55</v>
      </c>
      <c r="D181" s="2" t="s">
        <v>173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 s="1">
        <v>225726</v>
      </c>
      <c r="M181" s="1">
        <v>225726</v>
      </c>
      <c r="N181">
        <v>0</v>
      </c>
      <c r="O181" s="1">
        <v>225726</v>
      </c>
      <c r="P181" s="1">
        <v>90006</v>
      </c>
      <c r="Q181" s="9">
        <f t="shared" si="2"/>
        <v>135720</v>
      </c>
    </row>
    <row r="182" spans="1:17" hidden="1" outlineLevel="1">
      <c r="A182">
        <v>1425</v>
      </c>
      <c r="B182" s="2">
        <v>31</v>
      </c>
      <c r="C182">
        <v>56</v>
      </c>
      <c r="D182" s="2" t="s">
        <v>174</v>
      </c>
      <c r="E182">
        <v>0</v>
      </c>
      <c r="F182">
        <v>0</v>
      </c>
      <c r="G182" s="1">
        <v>-5325765</v>
      </c>
      <c r="H182" s="1">
        <v>-5325765</v>
      </c>
      <c r="I182">
        <v>0</v>
      </c>
      <c r="J182">
        <v>0</v>
      </c>
      <c r="K182" s="1">
        <v>1336748</v>
      </c>
      <c r="L182" s="1">
        <v>961197</v>
      </c>
      <c r="M182" s="1">
        <v>2297945</v>
      </c>
      <c r="N182">
        <v>0</v>
      </c>
      <c r="O182" s="1">
        <v>-3027820</v>
      </c>
      <c r="P182" s="1">
        <v>-3389545</v>
      </c>
      <c r="Q182" s="9">
        <f t="shared" si="2"/>
        <v>361725</v>
      </c>
    </row>
    <row r="183" spans="1:17" hidden="1" outlineLevel="1">
      <c r="A183">
        <v>1426</v>
      </c>
      <c r="B183" s="2">
        <v>31</v>
      </c>
      <c r="C183">
        <v>57</v>
      </c>
      <c r="D183" s="2" t="s">
        <v>175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 s="1">
        <v>61477</v>
      </c>
      <c r="L183">
        <v>0</v>
      </c>
      <c r="M183" s="1">
        <v>61477</v>
      </c>
      <c r="N183">
        <v>0</v>
      </c>
      <c r="O183" s="1">
        <v>61477</v>
      </c>
      <c r="P183" s="1">
        <v>0</v>
      </c>
      <c r="Q183" s="9">
        <f t="shared" si="2"/>
        <v>61477</v>
      </c>
    </row>
    <row r="184" spans="1:17" hidden="1" outlineLevel="1">
      <c r="A184">
        <v>1427</v>
      </c>
      <c r="B184" s="2">
        <v>31</v>
      </c>
      <c r="C184">
        <v>58</v>
      </c>
      <c r="D184" s="2" t="s">
        <v>176</v>
      </c>
      <c r="E184">
        <v>0</v>
      </c>
      <c r="F184">
        <v>0</v>
      </c>
      <c r="G184" s="1">
        <v>-3611295</v>
      </c>
      <c r="H184" s="1">
        <v>-3611295</v>
      </c>
      <c r="I184">
        <v>0</v>
      </c>
      <c r="J184">
        <v>0</v>
      </c>
      <c r="K184" s="1">
        <v>3708520</v>
      </c>
      <c r="L184" s="1">
        <v>652362</v>
      </c>
      <c r="M184" s="1">
        <v>4360882</v>
      </c>
      <c r="N184">
        <v>0</v>
      </c>
      <c r="O184" s="1">
        <v>749587</v>
      </c>
      <c r="P184" s="1">
        <v>-1606756</v>
      </c>
      <c r="Q184" s="9">
        <f t="shared" si="2"/>
        <v>2356343</v>
      </c>
    </row>
    <row r="185" spans="1:17" hidden="1" outlineLevel="1">
      <c r="A185">
        <v>1428</v>
      </c>
      <c r="B185" s="2">
        <v>31</v>
      </c>
      <c r="C185">
        <v>59</v>
      </c>
      <c r="D185" s="2" t="s">
        <v>177</v>
      </c>
      <c r="E185">
        <v>0</v>
      </c>
      <c r="F185">
        <v>0</v>
      </c>
      <c r="G185" s="1">
        <v>-49356</v>
      </c>
      <c r="H185" s="1">
        <v>-49356</v>
      </c>
      <c r="I185">
        <v>0</v>
      </c>
      <c r="J185">
        <v>0</v>
      </c>
      <c r="K185">
        <v>0</v>
      </c>
      <c r="L185" s="1">
        <v>299040</v>
      </c>
      <c r="M185" s="1">
        <v>299040</v>
      </c>
      <c r="N185">
        <v>0</v>
      </c>
      <c r="O185" s="1">
        <v>249684</v>
      </c>
      <c r="P185" s="1">
        <v>227968</v>
      </c>
      <c r="Q185" s="9">
        <f t="shared" si="2"/>
        <v>21716</v>
      </c>
    </row>
    <row r="186" spans="1:17" hidden="1" outlineLevel="1">
      <c r="A186">
        <v>1429</v>
      </c>
      <c r="B186" s="2">
        <v>31</v>
      </c>
      <c r="C186">
        <v>61</v>
      </c>
      <c r="D186" s="2" t="s">
        <v>178</v>
      </c>
      <c r="E186">
        <v>0</v>
      </c>
      <c r="F186">
        <v>0</v>
      </c>
      <c r="G186" s="1">
        <v>-736428</v>
      </c>
      <c r="H186" s="1">
        <v>-736428</v>
      </c>
      <c r="I186">
        <v>0</v>
      </c>
      <c r="J186">
        <v>0</v>
      </c>
      <c r="K186" s="1">
        <v>339672</v>
      </c>
      <c r="L186" s="1">
        <v>150825</v>
      </c>
      <c r="M186" s="1">
        <v>490497</v>
      </c>
      <c r="N186">
        <v>0</v>
      </c>
      <c r="O186" s="1">
        <v>-245931</v>
      </c>
      <c r="P186" s="1">
        <v>-128301</v>
      </c>
      <c r="Q186" s="9">
        <f t="shared" si="2"/>
        <v>-117630</v>
      </c>
    </row>
    <row r="187" spans="1:17" hidden="1" outlineLevel="1">
      <c r="A187">
        <v>1430</v>
      </c>
      <c r="B187" s="2">
        <v>31</v>
      </c>
      <c r="C187">
        <v>63</v>
      </c>
      <c r="D187" s="2" t="s">
        <v>179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 s="1">
        <v>148469</v>
      </c>
      <c r="L187" s="1">
        <v>451935</v>
      </c>
      <c r="M187" s="1">
        <v>600404</v>
      </c>
      <c r="N187">
        <v>0</v>
      </c>
      <c r="O187" s="1">
        <v>600404</v>
      </c>
      <c r="P187" s="1">
        <v>336339</v>
      </c>
      <c r="Q187" s="9">
        <f t="shared" si="2"/>
        <v>264065</v>
      </c>
    </row>
    <row r="188" spans="1:17" hidden="1" outlineLevel="1">
      <c r="A188">
        <v>1431</v>
      </c>
      <c r="B188" s="2">
        <v>31</v>
      </c>
      <c r="C188">
        <v>65</v>
      </c>
      <c r="D188" s="2" t="s">
        <v>180</v>
      </c>
      <c r="E188">
        <v>0</v>
      </c>
      <c r="F188">
        <v>0</v>
      </c>
      <c r="G188" s="1">
        <v>-5333454</v>
      </c>
      <c r="H188" s="1">
        <v>-5333454</v>
      </c>
      <c r="I188">
        <v>0</v>
      </c>
      <c r="J188">
        <v>0</v>
      </c>
      <c r="K188" s="1">
        <v>3337317</v>
      </c>
      <c r="L188" s="1">
        <v>1675128</v>
      </c>
      <c r="M188" s="1">
        <v>5012445</v>
      </c>
      <c r="N188">
        <v>0</v>
      </c>
      <c r="O188" s="1">
        <v>-321009</v>
      </c>
      <c r="P188" s="1">
        <v>-358619</v>
      </c>
      <c r="Q188" s="9">
        <f t="shared" si="2"/>
        <v>37610</v>
      </c>
    </row>
    <row r="189" spans="1:17" hidden="1" outlineLevel="1">
      <c r="A189">
        <v>1432</v>
      </c>
      <c r="B189" s="2">
        <v>31</v>
      </c>
      <c r="C189">
        <v>66</v>
      </c>
      <c r="D189" s="2" t="s">
        <v>181</v>
      </c>
      <c r="E189">
        <v>0</v>
      </c>
      <c r="F189">
        <v>0</v>
      </c>
      <c r="G189" s="1">
        <v>-5011926</v>
      </c>
      <c r="H189" s="1">
        <v>-5011926</v>
      </c>
      <c r="I189">
        <v>0</v>
      </c>
      <c r="J189">
        <v>0</v>
      </c>
      <c r="K189" s="1">
        <v>4981694</v>
      </c>
      <c r="L189" s="1">
        <v>2267133</v>
      </c>
      <c r="M189" s="1">
        <v>7248827</v>
      </c>
      <c r="N189">
        <v>0</v>
      </c>
      <c r="O189" s="1">
        <v>2236901</v>
      </c>
      <c r="P189" s="1">
        <v>-121614</v>
      </c>
      <c r="Q189" s="9">
        <f t="shared" si="2"/>
        <v>2358515</v>
      </c>
    </row>
    <row r="190" spans="1:17" hidden="1" outlineLevel="1">
      <c r="A190">
        <v>1433</v>
      </c>
      <c r="B190" s="2">
        <v>31</v>
      </c>
      <c r="C190">
        <v>71</v>
      </c>
      <c r="D190" s="2" t="s">
        <v>182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 s="1">
        <v>439263</v>
      </c>
      <c r="M190" s="1">
        <v>439263</v>
      </c>
      <c r="N190">
        <v>0</v>
      </c>
      <c r="O190" s="1">
        <v>439263</v>
      </c>
      <c r="P190" s="1">
        <v>321072</v>
      </c>
      <c r="Q190" s="9">
        <f t="shared" si="2"/>
        <v>118191</v>
      </c>
    </row>
    <row r="191" spans="1:17" hidden="1" outlineLevel="1">
      <c r="A191">
        <v>1434</v>
      </c>
      <c r="B191" s="2">
        <v>31</v>
      </c>
      <c r="C191">
        <v>85</v>
      </c>
      <c r="D191" s="2" t="s">
        <v>183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 s="1">
        <v>0</v>
      </c>
      <c r="P191" s="1">
        <v>-2250000</v>
      </c>
      <c r="Q191" s="9">
        <f t="shared" si="2"/>
        <v>2250000</v>
      </c>
    </row>
    <row r="192" spans="1:17" hidden="1" outlineLevel="1">
      <c r="A192">
        <v>1435</v>
      </c>
      <c r="B192" s="2">
        <v>31</v>
      </c>
      <c r="C192">
        <v>97</v>
      </c>
      <c r="D192" s="2" t="s">
        <v>20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 s="1">
        <v>272145217</v>
      </c>
      <c r="O192" s="1">
        <v>272145217</v>
      </c>
      <c r="P192" s="1">
        <v>189960000</v>
      </c>
      <c r="Q192" s="9">
        <f t="shared" si="2"/>
        <v>82185217</v>
      </c>
    </row>
    <row r="193" spans="1:17" s="7" customFormat="1" collapsed="1">
      <c r="A193" s="3">
        <v>15</v>
      </c>
      <c r="B193" s="4">
        <v>33</v>
      </c>
      <c r="C193" s="3"/>
      <c r="D193" s="4" t="s">
        <v>184</v>
      </c>
      <c r="E193" s="3">
        <v>0</v>
      </c>
      <c r="F193" s="3">
        <v>0</v>
      </c>
      <c r="G193" s="5">
        <v>-15374498</v>
      </c>
      <c r="H193" s="5">
        <v>-15374498</v>
      </c>
      <c r="I193" s="5">
        <v>13477467</v>
      </c>
      <c r="J193" s="3">
        <v>0</v>
      </c>
      <c r="K193" s="5">
        <v>8463132</v>
      </c>
      <c r="L193" s="5">
        <v>1337801</v>
      </c>
      <c r="M193" s="5">
        <v>23278400</v>
      </c>
      <c r="N193" s="3">
        <v>0</v>
      </c>
      <c r="O193" s="5">
        <v>7903902</v>
      </c>
      <c r="P193" s="5">
        <v>5915712</v>
      </c>
      <c r="Q193" s="5">
        <f t="shared" ref="Q193" si="3">O193-P193</f>
        <v>1988190</v>
      </c>
    </row>
    <row r="194" spans="1:17" s="7" customFormat="1" hidden="1" outlineLevel="1">
      <c r="A194" s="7">
        <v>151</v>
      </c>
      <c r="B194" s="8">
        <v>33</v>
      </c>
      <c r="C194" s="7">
        <v>21</v>
      </c>
      <c r="D194" s="8" t="s">
        <v>185</v>
      </c>
      <c r="E194" s="7">
        <v>0</v>
      </c>
      <c r="F194" s="7">
        <v>0</v>
      </c>
      <c r="G194" s="9">
        <v>-7385645</v>
      </c>
      <c r="H194" s="9">
        <v>-7385645</v>
      </c>
      <c r="I194" s="9">
        <v>4477332</v>
      </c>
      <c r="J194" s="7">
        <v>0</v>
      </c>
      <c r="K194" s="9">
        <v>3162395</v>
      </c>
      <c r="L194" s="7">
        <v>0</v>
      </c>
      <c r="M194" s="9">
        <v>7639727</v>
      </c>
      <c r="N194" s="7">
        <v>0</v>
      </c>
      <c r="O194" s="9">
        <v>254082</v>
      </c>
      <c r="P194" s="9">
        <v>-752862</v>
      </c>
      <c r="Q194" s="9">
        <f t="shared" si="2"/>
        <v>1006944</v>
      </c>
    </row>
    <row r="195" spans="1:17" hidden="1" outlineLevel="1">
      <c r="A195">
        <v>152</v>
      </c>
      <c r="B195" s="2">
        <v>33</v>
      </c>
      <c r="C195">
        <v>23</v>
      </c>
      <c r="D195" s="2" t="s">
        <v>186</v>
      </c>
      <c r="E195">
        <v>0</v>
      </c>
      <c r="F195">
        <v>0</v>
      </c>
      <c r="G195" s="1">
        <v>-4737416</v>
      </c>
      <c r="H195" s="1">
        <v>-4737416</v>
      </c>
      <c r="I195" s="1">
        <v>7509901</v>
      </c>
      <c r="J195">
        <v>0</v>
      </c>
      <c r="K195" s="1">
        <v>62002</v>
      </c>
      <c r="L195">
        <v>0</v>
      </c>
      <c r="M195" s="1">
        <v>7571903</v>
      </c>
      <c r="N195">
        <v>0</v>
      </c>
      <c r="O195" s="1">
        <v>2834487</v>
      </c>
      <c r="P195" s="1">
        <v>2796237</v>
      </c>
      <c r="Q195" s="9">
        <f t="shared" si="2"/>
        <v>38250</v>
      </c>
    </row>
    <row r="196" spans="1:17" hidden="1" outlineLevel="1">
      <c r="A196">
        <v>153</v>
      </c>
      <c r="B196" s="2">
        <v>33</v>
      </c>
      <c r="C196">
        <v>24</v>
      </c>
      <c r="D196" s="2" t="s">
        <v>187</v>
      </c>
      <c r="E196">
        <v>0</v>
      </c>
      <c r="F196">
        <v>0</v>
      </c>
      <c r="G196" s="1">
        <v>-1107100</v>
      </c>
      <c r="H196" s="1">
        <v>-1107100</v>
      </c>
      <c r="I196" s="1">
        <v>1490234</v>
      </c>
      <c r="J196">
        <v>0</v>
      </c>
      <c r="K196" s="1">
        <v>1018597</v>
      </c>
      <c r="L196">
        <v>0</v>
      </c>
      <c r="M196" s="1">
        <v>2508831</v>
      </c>
      <c r="N196">
        <v>0</v>
      </c>
      <c r="O196" s="1">
        <v>1401731</v>
      </c>
      <c r="P196" s="1">
        <v>1268250</v>
      </c>
      <c r="Q196" s="9">
        <f t="shared" si="2"/>
        <v>133481</v>
      </c>
    </row>
    <row r="197" spans="1:17" hidden="1" outlineLevel="1">
      <c r="A197">
        <v>154</v>
      </c>
      <c r="B197" s="2">
        <v>33</v>
      </c>
      <c r="C197">
        <v>31</v>
      </c>
      <c r="D197" s="2" t="s">
        <v>188</v>
      </c>
      <c r="E197">
        <v>0</v>
      </c>
      <c r="F197">
        <v>0</v>
      </c>
      <c r="G197" s="1">
        <v>-576600</v>
      </c>
      <c r="H197" s="1">
        <v>-576600</v>
      </c>
      <c r="I197">
        <v>0</v>
      </c>
      <c r="J197">
        <v>0</v>
      </c>
      <c r="K197" s="1">
        <v>545676</v>
      </c>
      <c r="L197">
        <v>0</v>
      </c>
      <c r="M197" s="1">
        <v>545676</v>
      </c>
      <c r="N197">
        <v>0</v>
      </c>
      <c r="O197" s="1">
        <v>-30924</v>
      </c>
      <c r="P197" s="1">
        <v>353749</v>
      </c>
      <c r="Q197" s="9">
        <f t="shared" si="2"/>
        <v>-384673</v>
      </c>
    </row>
    <row r="198" spans="1:17" hidden="1" outlineLevel="1">
      <c r="A198">
        <v>155</v>
      </c>
      <c r="B198" s="2">
        <v>33</v>
      </c>
      <c r="C198">
        <v>47</v>
      </c>
      <c r="D198" s="2" t="s">
        <v>22</v>
      </c>
      <c r="E198">
        <v>0</v>
      </c>
      <c r="F198">
        <v>0</v>
      </c>
      <c r="G198" s="1">
        <v>-403692</v>
      </c>
      <c r="H198" s="1">
        <v>-403692</v>
      </c>
      <c r="I198">
        <v>0</v>
      </c>
      <c r="J198">
        <v>0</v>
      </c>
      <c r="K198" s="1">
        <v>1156664</v>
      </c>
      <c r="L198">
        <v>0</v>
      </c>
      <c r="M198" s="1">
        <v>1156664</v>
      </c>
      <c r="N198">
        <v>0</v>
      </c>
      <c r="O198" s="1">
        <v>752972</v>
      </c>
      <c r="P198" s="1">
        <v>0</v>
      </c>
      <c r="Q198" s="9">
        <f t="shared" si="2"/>
        <v>752972</v>
      </c>
    </row>
    <row r="199" spans="1:17" hidden="1" outlineLevel="1">
      <c r="A199">
        <v>156</v>
      </c>
      <c r="B199" s="2">
        <v>33</v>
      </c>
      <c r="C199">
        <v>51</v>
      </c>
      <c r="D199" s="2" t="s">
        <v>189</v>
      </c>
      <c r="E199">
        <v>0</v>
      </c>
      <c r="F199">
        <v>0</v>
      </c>
      <c r="G199" s="1">
        <v>-1164045</v>
      </c>
      <c r="H199" s="1">
        <v>-1164045</v>
      </c>
      <c r="I199">
        <v>0</v>
      </c>
      <c r="J199">
        <v>0</v>
      </c>
      <c r="K199" s="1">
        <v>2517798</v>
      </c>
      <c r="L199" s="1">
        <v>1337801</v>
      </c>
      <c r="M199" s="1">
        <v>3855599</v>
      </c>
      <c r="N199">
        <v>0</v>
      </c>
      <c r="O199" s="1">
        <v>2691554</v>
      </c>
      <c r="P199" s="1">
        <v>2250338</v>
      </c>
      <c r="Q199" s="9">
        <f t="shared" si="2"/>
        <v>441216</v>
      </c>
    </row>
    <row r="200" spans="1:17" s="3" customFormat="1" collapsed="1">
      <c r="A200" s="3">
        <v>16</v>
      </c>
      <c r="B200" s="4">
        <v>35</v>
      </c>
      <c r="D200" s="4" t="s">
        <v>190</v>
      </c>
      <c r="E200" s="3">
        <v>0</v>
      </c>
      <c r="F200" s="3">
        <v>0</v>
      </c>
      <c r="G200" s="5">
        <v>-33541667</v>
      </c>
      <c r="H200" s="5">
        <v>-33541667</v>
      </c>
      <c r="I200" s="3">
        <v>0</v>
      </c>
      <c r="J200" s="3">
        <v>0</v>
      </c>
      <c r="K200" s="5">
        <v>7930978</v>
      </c>
      <c r="L200" s="5">
        <v>8388534</v>
      </c>
      <c r="M200" s="5">
        <v>16319512</v>
      </c>
      <c r="N200" s="5">
        <v>32365863</v>
      </c>
      <c r="O200" s="5">
        <v>15143708</v>
      </c>
      <c r="P200" s="5">
        <v>2700511</v>
      </c>
      <c r="Q200" s="5">
        <f>O200-P200</f>
        <v>12443197</v>
      </c>
    </row>
    <row r="201" spans="1:17" hidden="1" outlineLevel="1">
      <c r="A201">
        <v>161</v>
      </c>
      <c r="B201" s="2">
        <v>35</v>
      </c>
      <c r="C201">
        <v>1</v>
      </c>
      <c r="D201" s="2" t="s">
        <v>0</v>
      </c>
      <c r="E201">
        <v>0</v>
      </c>
      <c r="F201">
        <v>0</v>
      </c>
      <c r="G201" s="1">
        <v>-33541667</v>
      </c>
      <c r="H201" s="1">
        <v>-33541667</v>
      </c>
      <c r="I201">
        <v>0</v>
      </c>
      <c r="J201">
        <v>0</v>
      </c>
      <c r="K201" s="1">
        <v>7930978</v>
      </c>
      <c r="L201" s="1">
        <v>8388534</v>
      </c>
      <c r="M201" s="1">
        <v>16319512</v>
      </c>
      <c r="N201">
        <v>0</v>
      </c>
      <c r="O201" s="1">
        <v>-17222155</v>
      </c>
      <c r="P201" s="1">
        <v>-18514490</v>
      </c>
      <c r="Q201" s="9">
        <f t="shared" si="2"/>
        <v>1292335</v>
      </c>
    </row>
    <row r="202" spans="1:17" hidden="1" outlineLevel="1">
      <c r="A202">
        <v>162</v>
      </c>
      <c r="B202" s="2">
        <v>35</v>
      </c>
      <c r="C202">
        <v>97</v>
      </c>
      <c r="D202" s="2" t="s">
        <v>20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 s="1">
        <v>32365863</v>
      </c>
      <c r="O202" s="1">
        <v>32365863</v>
      </c>
      <c r="P202" s="1">
        <v>21215001</v>
      </c>
      <c r="Q202" s="9">
        <f t="shared" si="2"/>
        <v>11150862</v>
      </c>
    </row>
    <row r="203" spans="1:17" collapsed="1">
      <c r="C203"/>
      <c r="D203" s="2"/>
      <c r="N203" s="1"/>
    </row>
    <row r="204" spans="1:17" ht="16.5" thickBot="1">
      <c r="C204"/>
      <c r="D204" s="2"/>
      <c r="N204" s="19" t="s">
        <v>258</v>
      </c>
      <c r="O204" s="6">
        <f>O5+O10+O38+O61+O75+O94+O98+O104+O112+O120+O130+O133+O152+O157+O193+O200</f>
        <v>92312385</v>
      </c>
      <c r="P204" s="6">
        <f>P5+P10+P38+P61+P75+P94+P98+P104+P112+P120+P130+P133+P152+P157+P193+P200</f>
        <v>21835564</v>
      </c>
      <c r="Q204" s="6">
        <f>SUM(Q5+Q10+Q38+Q61+Q75+Q94+Q98+Q104+Q112+Q120+Q130+Q133+Q152+Q157+Q193+Q200)</f>
        <v>70476821</v>
      </c>
    </row>
    <row r="205" spans="1:17" ht="15.75" thickTop="1">
      <c r="C205"/>
      <c r="D205" s="2"/>
      <c r="N205" s="1"/>
    </row>
    <row r="206" spans="1:17" s="3" customFormat="1">
      <c r="A206" s="3">
        <v>17</v>
      </c>
      <c r="B206" s="4">
        <v>41</v>
      </c>
      <c r="D206" s="4" t="s">
        <v>191</v>
      </c>
      <c r="E206" s="3">
        <v>0</v>
      </c>
      <c r="F206" s="3">
        <v>0</v>
      </c>
      <c r="G206" s="5">
        <v>-1327043</v>
      </c>
      <c r="H206" s="5">
        <v>-1327043</v>
      </c>
      <c r="I206" s="3">
        <v>0</v>
      </c>
      <c r="J206" s="3">
        <v>0</v>
      </c>
      <c r="K206" s="5">
        <v>1930451</v>
      </c>
      <c r="L206" s="5">
        <v>247587</v>
      </c>
      <c r="M206" s="5">
        <v>2178038</v>
      </c>
      <c r="N206" s="5">
        <v>2405682</v>
      </c>
      <c r="O206" s="5">
        <v>3256677</v>
      </c>
      <c r="P206" s="5">
        <v>2849887</v>
      </c>
      <c r="Q206" s="5">
        <f>O206-P206</f>
        <v>406790</v>
      </c>
    </row>
    <row r="207" spans="1:17" hidden="1" outlineLevel="1">
      <c r="A207">
        <v>171</v>
      </c>
      <c r="B207" s="2">
        <v>41</v>
      </c>
      <c r="C207">
        <v>21</v>
      </c>
      <c r="D207" s="2" t="s">
        <v>17</v>
      </c>
      <c r="E207">
        <v>0</v>
      </c>
      <c r="F207">
        <v>0</v>
      </c>
      <c r="G207" s="1">
        <v>-1327043</v>
      </c>
      <c r="H207" s="1">
        <v>-1327043</v>
      </c>
      <c r="I207">
        <v>0</v>
      </c>
      <c r="J207">
        <v>0</v>
      </c>
      <c r="K207" s="1">
        <v>1617654</v>
      </c>
      <c r="L207">
        <v>0</v>
      </c>
      <c r="M207" s="1">
        <v>1617654</v>
      </c>
      <c r="N207">
        <v>0</v>
      </c>
      <c r="O207" s="1">
        <v>290611</v>
      </c>
      <c r="P207" s="1">
        <v>-58472</v>
      </c>
      <c r="Q207" s="9">
        <f t="shared" ref="Q207:Q270" si="4">O207-P207</f>
        <v>349083</v>
      </c>
    </row>
    <row r="208" spans="1:17" hidden="1" outlineLevel="1">
      <c r="A208">
        <v>172</v>
      </c>
      <c r="B208" s="2">
        <v>41</v>
      </c>
      <c r="C208">
        <v>23</v>
      </c>
      <c r="D208" s="2" t="s">
        <v>192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 s="1">
        <v>312797</v>
      </c>
      <c r="L208">
        <v>0</v>
      </c>
      <c r="M208" s="1">
        <v>312797</v>
      </c>
      <c r="N208">
        <v>0</v>
      </c>
      <c r="O208" s="1">
        <v>312797</v>
      </c>
      <c r="P208" s="1">
        <v>591000</v>
      </c>
      <c r="Q208" s="9">
        <f t="shared" si="4"/>
        <v>-278203</v>
      </c>
    </row>
    <row r="209" spans="1:17" hidden="1" outlineLevel="1">
      <c r="A209">
        <v>173</v>
      </c>
      <c r="B209" s="2">
        <v>41</v>
      </c>
      <c r="C209">
        <v>84</v>
      </c>
      <c r="D209" s="2" t="s">
        <v>11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 s="1">
        <v>2405682</v>
      </c>
      <c r="O209" s="1">
        <v>2405682</v>
      </c>
      <c r="P209" s="1">
        <v>2157609</v>
      </c>
      <c r="Q209" s="9">
        <f t="shared" si="4"/>
        <v>248073</v>
      </c>
    </row>
    <row r="210" spans="1:17" hidden="1" outlineLevel="1">
      <c r="A210">
        <v>174</v>
      </c>
      <c r="B210" s="2">
        <v>41</v>
      </c>
      <c r="C210">
        <v>89</v>
      </c>
      <c r="D210" s="2" t="s">
        <v>25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 s="1">
        <v>247587</v>
      </c>
      <c r="M210" s="1">
        <v>247587</v>
      </c>
      <c r="N210">
        <v>0</v>
      </c>
      <c r="O210" s="1">
        <v>247587</v>
      </c>
      <c r="P210" s="1">
        <v>159750</v>
      </c>
      <c r="Q210" s="9">
        <f t="shared" si="4"/>
        <v>87837</v>
      </c>
    </row>
    <row r="211" spans="1:17" s="3" customFormat="1" collapsed="1">
      <c r="A211" s="3">
        <v>18</v>
      </c>
      <c r="B211" s="4">
        <v>43</v>
      </c>
      <c r="D211" s="4" t="s">
        <v>193</v>
      </c>
      <c r="E211" s="3">
        <v>0</v>
      </c>
      <c r="F211" s="3">
        <v>0</v>
      </c>
      <c r="G211" s="5">
        <v>-35715369</v>
      </c>
      <c r="H211" s="5">
        <v>-35715369</v>
      </c>
      <c r="I211" s="5">
        <v>4909314</v>
      </c>
      <c r="J211" s="3">
        <v>0</v>
      </c>
      <c r="K211" s="5">
        <v>18123784</v>
      </c>
      <c r="L211" s="5">
        <v>6260220</v>
      </c>
      <c r="M211" s="5">
        <v>29293318</v>
      </c>
      <c r="N211" s="3">
        <v>0</v>
      </c>
      <c r="O211" s="5">
        <v>-6422051</v>
      </c>
      <c r="P211" s="5">
        <v>-8201043</v>
      </c>
      <c r="Q211" s="5">
        <f>O211-P211</f>
        <v>1778992</v>
      </c>
    </row>
    <row r="212" spans="1:17" hidden="1" outlineLevel="1">
      <c r="A212">
        <v>181</v>
      </c>
      <c r="B212" s="2">
        <v>43</v>
      </c>
      <c r="C212">
        <v>1</v>
      </c>
      <c r="D212" s="2" t="s">
        <v>194</v>
      </c>
      <c r="E212">
        <v>0</v>
      </c>
      <c r="F212">
        <v>0</v>
      </c>
      <c r="G212" s="1">
        <v>-32888370</v>
      </c>
      <c r="H212" s="1">
        <v>-32888370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 s="1">
        <v>-32888370</v>
      </c>
      <c r="P212" s="1">
        <v>-33023000</v>
      </c>
      <c r="Q212" s="9">
        <f t="shared" si="4"/>
        <v>134630</v>
      </c>
    </row>
    <row r="213" spans="1:17" hidden="1" outlineLevel="1">
      <c r="A213">
        <v>182</v>
      </c>
      <c r="B213" s="2">
        <v>43</v>
      </c>
      <c r="C213">
        <v>21</v>
      </c>
      <c r="D213" s="2" t="s">
        <v>195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 s="1">
        <v>8048573</v>
      </c>
      <c r="L213">
        <v>0</v>
      </c>
      <c r="M213" s="1">
        <v>8048573</v>
      </c>
      <c r="N213">
        <v>0</v>
      </c>
      <c r="O213" s="1">
        <v>8048573</v>
      </c>
      <c r="P213" s="1">
        <v>7036521</v>
      </c>
      <c r="Q213" s="9">
        <f t="shared" si="4"/>
        <v>1012052</v>
      </c>
    </row>
    <row r="214" spans="1:17" hidden="1" outlineLevel="1">
      <c r="A214">
        <v>183</v>
      </c>
      <c r="B214" s="2">
        <v>43</v>
      </c>
      <c r="C214">
        <v>22</v>
      </c>
      <c r="D214" s="2" t="s">
        <v>196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 s="1">
        <v>8608563</v>
      </c>
      <c r="L214">
        <v>0</v>
      </c>
      <c r="M214" s="1">
        <v>8608563</v>
      </c>
      <c r="N214">
        <v>0</v>
      </c>
      <c r="O214" s="1">
        <v>8608563</v>
      </c>
      <c r="P214" s="1">
        <v>7250000</v>
      </c>
      <c r="Q214" s="9">
        <f t="shared" si="4"/>
        <v>1358563</v>
      </c>
    </row>
    <row r="215" spans="1:17" hidden="1" outlineLevel="1">
      <c r="A215">
        <v>184</v>
      </c>
      <c r="B215" s="2">
        <v>43</v>
      </c>
      <c r="C215">
        <v>23</v>
      </c>
      <c r="D215" s="2" t="s">
        <v>197</v>
      </c>
      <c r="E215">
        <v>0</v>
      </c>
      <c r="F215">
        <v>0</v>
      </c>
      <c r="G215" s="1">
        <v>-2826999</v>
      </c>
      <c r="H215" s="1">
        <v>-2826999</v>
      </c>
      <c r="I215" s="1">
        <v>4909314</v>
      </c>
      <c r="J215">
        <v>0</v>
      </c>
      <c r="K215" s="1">
        <v>1466648</v>
      </c>
      <c r="L215">
        <v>0</v>
      </c>
      <c r="M215" s="1">
        <v>6375962</v>
      </c>
      <c r="N215">
        <v>0</v>
      </c>
      <c r="O215" s="1">
        <v>3548963</v>
      </c>
      <c r="P215" s="1">
        <v>4361256</v>
      </c>
      <c r="Q215" s="9">
        <f t="shared" si="4"/>
        <v>-812293</v>
      </c>
    </row>
    <row r="216" spans="1:17" hidden="1" outlineLevel="1">
      <c r="A216">
        <v>185</v>
      </c>
      <c r="B216" s="2">
        <v>43</v>
      </c>
      <c r="C216">
        <v>89</v>
      </c>
      <c r="D216" s="2" t="s">
        <v>25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 s="1">
        <v>6260220</v>
      </c>
      <c r="M216" s="1">
        <v>6260220</v>
      </c>
      <c r="N216">
        <v>0</v>
      </c>
      <c r="O216" s="1">
        <v>6260220</v>
      </c>
      <c r="P216" s="1">
        <v>6174180</v>
      </c>
      <c r="Q216" s="9">
        <f t="shared" si="4"/>
        <v>86040</v>
      </c>
    </row>
    <row r="217" spans="1:17" s="3" customFormat="1" collapsed="1">
      <c r="A217" s="3">
        <v>19</v>
      </c>
      <c r="B217" s="4">
        <v>47</v>
      </c>
      <c r="D217" s="4" t="s">
        <v>198</v>
      </c>
      <c r="E217" s="3">
        <v>0</v>
      </c>
      <c r="F217" s="3">
        <v>0</v>
      </c>
      <c r="G217" s="5">
        <v>-56981965</v>
      </c>
      <c r="H217" s="5">
        <v>-56981965</v>
      </c>
      <c r="I217" s="3">
        <v>0</v>
      </c>
      <c r="J217" s="3">
        <v>0</v>
      </c>
      <c r="K217" s="5">
        <v>48822652</v>
      </c>
      <c r="L217" s="5">
        <v>2958102</v>
      </c>
      <c r="M217" s="5">
        <v>51780754</v>
      </c>
      <c r="N217" s="5">
        <v>-481140</v>
      </c>
      <c r="O217" s="5">
        <v>-5682351</v>
      </c>
      <c r="P217" s="5">
        <v>939508</v>
      </c>
      <c r="Q217" s="5">
        <f>O217-P217</f>
        <v>-6621859</v>
      </c>
    </row>
    <row r="218" spans="1:17" hidden="1" outlineLevel="1">
      <c r="A218">
        <v>191</v>
      </c>
      <c r="B218" s="2">
        <v>47</v>
      </c>
      <c r="C218">
        <v>1</v>
      </c>
      <c r="D218" s="2" t="s">
        <v>194</v>
      </c>
      <c r="E218">
        <v>0</v>
      </c>
      <c r="F218">
        <v>0</v>
      </c>
      <c r="G218" s="1">
        <v>-56981965</v>
      </c>
      <c r="H218" s="1">
        <v>-56981965</v>
      </c>
      <c r="I218">
        <v>0</v>
      </c>
      <c r="J218">
        <v>0</v>
      </c>
      <c r="K218" s="1">
        <v>637691</v>
      </c>
      <c r="L218">
        <v>0</v>
      </c>
      <c r="M218" s="1">
        <v>637691</v>
      </c>
      <c r="N218">
        <v>0</v>
      </c>
      <c r="O218" s="1">
        <v>-56344274</v>
      </c>
      <c r="P218" s="1">
        <v>-48512017</v>
      </c>
      <c r="Q218" s="9">
        <f t="shared" si="4"/>
        <v>-7832257</v>
      </c>
    </row>
    <row r="219" spans="1:17" hidden="1" outlineLevel="1">
      <c r="A219">
        <v>192</v>
      </c>
      <c r="B219" s="2">
        <v>47</v>
      </c>
      <c r="C219">
        <v>21</v>
      </c>
      <c r="D219" s="2" t="s">
        <v>199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 s="1">
        <v>10305794</v>
      </c>
      <c r="L219">
        <v>0</v>
      </c>
      <c r="M219" s="1">
        <v>10305794</v>
      </c>
      <c r="N219" s="1">
        <v>5401</v>
      </c>
      <c r="O219" s="1">
        <v>10311195</v>
      </c>
      <c r="P219" s="1">
        <v>11867513</v>
      </c>
      <c r="Q219" s="9">
        <f t="shared" si="4"/>
        <v>-1556318</v>
      </c>
    </row>
    <row r="220" spans="1:17" hidden="1" outlineLevel="1">
      <c r="A220">
        <v>193</v>
      </c>
      <c r="B220" s="2">
        <v>47</v>
      </c>
      <c r="C220">
        <v>22</v>
      </c>
      <c r="D220" s="2" t="s">
        <v>200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 s="1">
        <v>34936518</v>
      </c>
      <c r="L220">
        <v>0</v>
      </c>
      <c r="M220" s="1">
        <v>34936518</v>
      </c>
      <c r="N220">
        <v>0</v>
      </c>
      <c r="O220" s="1">
        <v>34936518</v>
      </c>
      <c r="P220" s="1">
        <v>27349155</v>
      </c>
      <c r="Q220" s="9">
        <f t="shared" si="4"/>
        <v>7587363</v>
      </c>
    </row>
    <row r="221" spans="1:17" hidden="1" outlineLevel="1">
      <c r="A221">
        <v>194</v>
      </c>
      <c r="B221" s="2">
        <v>47</v>
      </c>
      <c r="C221">
        <v>23</v>
      </c>
      <c r="D221" s="2" t="s">
        <v>201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 s="1">
        <v>2942499</v>
      </c>
      <c r="L221">
        <v>0</v>
      </c>
      <c r="M221" s="1">
        <v>2942499</v>
      </c>
      <c r="N221">
        <v>0</v>
      </c>
      <c r="O221" s="1">
        <v>2942499</v>
      </c>
      <c r="P221" s="1">
        <v>4597998</v>
      </c>
      <c r="Q221" s="9">
        <f t="shared" si="4"/>
        <v>-1655499</v>
      </c>
    </row>
    <row r="222" spans="1:17" hidden="1" outlineLevel="1">
      <c r="A222">
        <v>195</v>
      </c>
      <c r="B222" s="2">
        <v>47</v>
      </c>
      <c r="C222">
        <v>25</v>
      </c>
      <c r="D222" s="2" t="s">
        <v>189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 s="1">
        <v>0</v>
      </c>
      <c r="P222" s="1">
        <v>585000</v>
      </c>
      <c r="Q222" s="9">
        <f t="shared" si="4"/>
        <v>-585000</v>
      </c>
    </row>
    <row r="223" spans="1:17" hidden="1" outlineLevel="1">
      <c r="A223">
        <v>196</v>
      </c>
      <c r="B223" s="2">
        <v>47</v>
      </c>
      <c r="C223">
        <v>81</v>
      </c>
      <c r="D223" s="2" t="s">
        <v>21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150</v>
      </c>
      <c r="L223">
        <v>0</v>
      </c>
      <c r="M223">
        <v>150</v>
      </c>
      <c r="N223" s="1">
        <v>-486541</v>
      </c>
      <c r="O223" s="1">
        <v>-486391</v>
      </c>
      <c r="P223" s="1">
        <v>-450000</v>
      </c>
      <c r="Q223" s="9">
        <f t="shared" si="4"/>
        <v>-36391</v>
      </c>
    </row>
    <row r="224" spans="1:17" hidden="1" outlineLevel="1">
      <c r="A224">
        <v>197</v>
      </c>
      <c r="B224" s="2">
        <v>47</v>
      </c>
      <c r="C224">
        <v>84</v>
      </c>
      <c r="D224" s="2" t="s">
        <v>11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 s="1">
        <v>0</v>
      </c>
      <c r="P224" s="1">
        <v>2550000</v>
      </c>
      <c r="Q224" s="9">
        <f t="shared" si="4"/>
        <v>-2550000</v>
      </c>
    </row>
    <row r="225" spans="1:17" hidden="1" outlineLevel="1">
      <c r="A225">
        <v>198</v>
      </c>
      <c r="B225" s="2">
        <v>47</v>
      </c>
      <c r="C225">
        <v>89</v>
      </c>
      <c r="D225" s="2" t="s">
        <v>25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 s="1">
        <v>2958102</v>
      </c>
      <c r="M225" s="1">
        <v>2958102</v>
      </c>
      <c r="N225">
        <v>0</v>
      </c>
      <c r="O225" s="1">
        <v>2958102</v>
      </c>
      <c r="P225" s="1">
        <v>2951859</v>
      </c>
      <c r="Q225" s="9">
        <f t="shared" si="4"/>
        <v>6243</v>
      </c>
    </row>
    <row r="226" spans="1:17" s="3" customFormat="1" collapsed="1">
      <c r="A226" s="3">
        <v>20</v>
      </c>
      <c r="B226" s="4">
        <v>61</v>
      </c>
      <c r="D226" s="4" t="s">
        <v>202</v>
      </c>
      <c r="E226" s="3">
        <v>0</v>
      </c>
      <c r="F226" s="3">
        <v>0</v>
      </c>
      <c r="G226" s="5">
        <v>-9311371</v>
      </c>
      <c r="H226" s="5">
        <v>-9311371</v>
      </c>
      <c r="I226" s="3">
        <v>0</v>
      </c>
      <c r="J226" s="3">
        <v>0</v>
      </c>
      <c r="K226" s="5">
        <v>4864491</v>
      </c>
      <c r="L226" s="5">
        <v>12450443</v>
      </c>
      <c r="M226" s="5">
        <v>17314934</v>
      </c>
      <c r="N226" s="5">
        <v>8015098</v>
      </c>
      <c r="O226" s="5">
        <v>16018661</v>
      </c>
      <c r="P226" s="5">
        <v>6527848</v>
      </c>
      <c r="Q226" s="5">
        <f>O226-P226</f>
        <v>9490813</v>
      </c>
    </row>
    <row r="227" spans="1:17" hidden="1" outlineLevel="1">
      <c r="A227">
        <v>201</v>
      </c>
      <c r="B227" s="2">
        <v>61</v>
      </c>
      <c r="C227">
        <v>2</v>
      </c>
      <c r="D227" s="2" t="s">
        <v>203</v>
      </c>
      <c r="E227">
        <v>0</v>
      </c>
      <c r="F227">
        <v>0</v>
      </c>
      <c r="G227" s="1">
        <v>-10000</v>
      </c>
      <c r="H227" s="1">
        <v>-10000</v>
      </c>
      <c r="I227">
        <v>0</v>
      </c>
      <c r="J227">
        <v>0</v>
      </c>
      <c r="K227" s="1">
        <v>1585240</v>
      </c>
      <c r="L227">
        <v>0</v>
      </c>
      <c r="M227" s="1">
        <v>1585240</v>
      </c>
      <c r="N227">
        <v>0</v>
      </c>
      <c r="O227" s="1">
        <v>1575240</v>
      </c>
      <c r="P227" s="1">
        <v>1880720</v>
      </c>
      <c r="Q227" s="9">
        <f t="shared" si="4"/>
        <v>-305480</v>
      </c>
    </row>
    <row r="228" spans="1:17" hidden="1" outlineLevel="1">
      <c r="A228">
        <v>202</v>
      </c>
      <c r="B228" s="2">
        <v>61</v>
      </c>
      <c r="C228">
        <v>12</v>
      </c>
      <c r="D228" s="2" t="s">
        <v>204</v>
      </c>
      <c r="E228">
        <v>0</v>
      </c>
      <c r="F228">
        <v>0</v>
      </c>
      <c r="G228" s="1">
        <v>-254462</v>
      </c>
      <c r="H228" s="1">
        <v>-254462</v>
      </c>
      <c r="I228">
        <v>0</v>
      </c>
      <c r="J228">
        <v>0</v>
      </c>
      <c r="K228" s="1">
        <v>58968</v>
      </c>
      <c r="L228" s="1">
        <v>229077</v>
      </c>
      <c r="M228" s="1">
        <v>288045</v>
      </c>
      <c r="N228" s="1">
        <v>381131</v>
      </c>
      <c r="O228" s="1">
        <v>414714</v>
      </c>
      <c r="P228" s="1">
        <v>41317</v>
      </c>
      <c r="Q228" s="9">
        <f t="shared" si="4"/>
        <v>373397</v>
      </c>
    </row>
    <row r="229" spans="1:17" hidden="1" outlineLevel="1">
      <c r="A229">
        <v>203</v>
      </c>
      <c r="B229" s="2">
        <v>61</v>
      </c>
      <c r="C229">
        <v>13</v>
      </c>
      <c r="D229" s="2" t="s">
        <v>205</v>
      </c>
      <c r="E229">
        <v>0</v>
      </c>
      <c r="F229">
        <v>0</v>
      </c>
      <c r="G229" s="1">
        <v>-308525</v>
      </c>
      <c r="H229" s="1">
        <v>-308525</v>
      </c>
      <c r="I229">
        <v>0</v>
      </c>
      <c r="J229">
        <v>0</v>
      </c>
      <c r="K229" s="1">
        <v>86446</v>
      </c>
      <c r="L229" s="1">
        <v>245255</v>
      </c>
      <c r="M229" s="1">
        <v>331701</v>
      </c>
      <c r="N229" s="1">
        <v>249930</v>
      </c>
      <c r="O229" s="1">
        <v>273106</v>
      </c>
      <c r="P229" s="1">
        <v>16074</v>
      </c>
      <c r="Q229" s="9">
        <f t="shared" si="4"/>
        <v>257032</v>
      </c>
    </row>
    <row r="230" spans="1:17" hidden="1" outlineLevel="1">
      <c r="A230">
        <v>204</v>
      </c>
      <c r="B230" s="2">
        <v>61</v>
      </c>
      <c r="C230">
        <v>19</v>
      </c>
      <c r="D230" s="2" t="s">
        <v>206</v>
      </c>
      <c r="E230">
        <v>0</v>
      </c>
      <c r="F230">
        <v>0</v>
      </c>
      <c r="G230" s="1">
        <v>-274225</v>
      </c>
      <c r="H230" s="1">
        <v>-274225</v>
      </c>
      <c r="I230">
        <v>0</v>
      </c>
      <c r="J230">
        <v>0</v>
      </c>
      <c r="K230" s="1">
        <v>133832</v>
      </c>
      <c r="L230" s="1">
        <v>279497</v>
      </c>
      <c r="M230" s="1">
        <v>413329</v>
      </c>
      <c r="N230" s="1">
        <v>335093</v>
      </c>
      <c r="O230" s="1">
        <v>474197</v>
      </c>
      <c r="P230" s="1">
        <v>81820</v>
      </c>
      <c r="Q230" s="9">
        <f t="shared" si="4"/>
        <v>392377</v>
      </c>
    </row>
    <row r="231" spans="1:17" hidden="1" outlineLevel="1">
      <c r="A231">
        <v>205</v>
      </c>
      <c r="B231" s="2">
        <v>61</v>
      </c>
      <c r="C231">
        <v>25</v>
      </c>
      <c r="D231" s="2" t="s">
        <v>207</v>
      </c>
      <c r="E231">
        <v>0</v>
      </c>
      <c r="F231">
        <v>0</v>
      </c>
      <c r="G231" s="1">
        <v>-282328</v>
      </c>
      <c r="H231" s="1">
        <v>-282328</v>
      </c>
      <c r="I231">
        <v>0</v>
      </c>
      <c r="J231">
        <v>0</v>
      </c>
      <c r="K231" s="1">
        <v>65472</v>
      </c>
      <c r="L231" s="1">
        <v>279394</v>
      </c>
      <c r="M231" s="1">
        <v>344866</v>
      </c>
      <c r="N231" s="1">
        <v>273182</v>
      </c>
      <c r="O231" s="1">
        <v>335720</v>
      </c>
      <c r="P231" s="1">
        <v>73482</v>
      </c>
      <c r="Q231" s="9">
        <f t="shared" si="4"/>
        <v>262238</v>
      </c>
    </row>
    <row r="232" spans="1:17" hidden="1" outlineLevel="1">
      <c r="A232">
        <v>206</v>
      </c>
      <c r="B232" s="2">
        <v>61</v>
      </c>
      <c r="C232">
        <v>26</v>
      </c>
      <c r="D232" s="2" t="s">
        <v>208</v>
      </c>
      <c r="E232">
        <v>0</v>
      </c>
      <c r="F232">
        <v>0</v>
      </c>
      <c r="G232" s="1">
        <v>-317525</v>
      </c>
      <c r="H232" s="1">
        <v>-317525</v>
      </c>
      <c r="I232">
        <v>0</v>
      </c>
      <c r="J232">
        <v>0</v>
      </c>
      <c r="K232" s="1">
        <v>70564</v>
      </c>
      <c r="L232" s="1">
        <v>318033</v>
      </c>
      <c r="M232" s="1">
        <v>388597</v>
      </c>
      <c r="N232" s="1">
        <v>307564</v>
      </c>
      <c r="O232" s="1">
        <v>378636</v>
      </c>
      <c r="P232" s="1">
        <v>63955</v>
      </c>
      <c r="Q232" s="9">
        <f t="shared" si="4"/>
        <v>314681</v>
      </c>
    </row>
    <row r="233" spans="1:17" hidden="1" outlineLevel="1">
      <c r="A233">
        <v>207</v>
      </c>
      <c r="B233" s="2">
        <v>61</v>
      </c>
      <c r="C233">
        <v>27</v>
      </c>
      <c r="D233" s="2" t="s">
        <v>209</v>
      </c>
      <c r="E233">
        <v>0</v>
      </c>
      <c r="F233">
        <v>0</v>
      </c>
      <c r="G233" s="1">
        <v>-282325</v>
      </c>
      <c r="H233" s="1">
        <v>-282325</v>
      </c>
      <c r="I233">
        <v>0</v>
      </c>
      <c r="J233">
        <v>0</v>
      </c>
      <c r="K233" s="1">
        <v>92844</v>
      </c>
      <c r="L233" s="1">
        <v>283852</v>
      </c>
      <c r="M233" s="1">
        <v>376696</v>
      </c>
      <c r="N233" s="1">
        <v>274508</v>
      </c>
      <c r="O233" s="1">
        <v>368879</v>
      </c>
      <c r="P233" s="1">
        <v>59882</v>
      </c>
      <c r="Q233" s="9">
        <f t="shared" si="4"/>
        <v>308997</v>
      </c>
    </row>
    <row r="234" spans="1:17" hidden="1" outlineLevel="1">
      <c r="A234">
        <v>208</v>
      </c>
      <c r="B234" s="2">
        <v>61</v>
      </c>
      <c r="C234">
        <v>28</v>
      </c>
      <c r="D234" s="2" t="s">
        <v>210</v>
      </c>
      <c r="E234">
        <v>0</v>
      </c>
      <c r="F234">
        <v>0</v>
      </c>
      <c r="G234" s="1">
        <v>-197520</v>
      </c>
      <c r="H234" s="1">
        <v>-197520</v>
      </c>
      <c r="I234">
        <v>0</v>
      </c>
      <c r="J234">
        <v>0</v>
      </c>
      <c r="K234" s="1">
        <v>60508</v>
      </c>
      <c r="L234" s="1">
        <v>238079</v>
      </c>
      <c r="M234" s="1">
        <v>298587</v>
      </c>
      <c r="N234" s="1">
        <v>230243</v>
      </c>
      <c r="O234" s="1">
        <v>331310</v>
      </c>
      <c r="P234" s="1">
        <v>37477</v>
      </c>
      <c r="Q234" s="9">
        <f t="shared" si="4"/>
        <v>293833</v>
      </c>
    </row>
    <row r="235" spans="1:17" hidden="1" outlineLevel="1">
      <c r="A235">
        <v>209</v>
      </c>
      <c r="B235" s="2">
        <v>61</v>
      </c>
      <c r="C235">
        <v>29</v>
      </c>
      <c r="D235" s="2" t="s">
        <v>211</v>
      </c>
      <c r="E235">
        <v>0</v>
      </c>
      <c r="F235">
        <v>0</v>
      </c>
      <c r="G235" s="1">
        <v>-317525</v>
      </c>
      <c r="H235" s="1">
        <v>-317525</v>
      </c>
      <c r="I235">
        <v>0</v>
      </c>
      <c r="J235">
        <v>0</v>
      </c>
      <c r="K235" s="1">
        <v>71660</v>
      </c>
      <c r="L235" s="1">
        <v>322194</v>
      </c>
      <c r="M235" s="1">
        <v>393854</v>
      </c>
      <c r="N235" s="1">
        <v>311590</v>
      </c>
      <c r="O235" s="1">
        <v>387919</v>
      </c>
      <c r="P235" s="1">
        <v>66009</v>
      </c>
      <c r="Q235" s="9">
        <f t="shared" si="4"/>
        <v>321910</v>
      </c>
    </row>
    <row r="236" spans="1:17" hidden="1" outlineLevel="1">
      <c r="A236">
        <v>2010</v>
      </c>
      <c r="B236" s="2">
        <v>61</v>
      </c>
      <c r="C236">
        <v>30</v>
      </c>
      <c r="D236" s="2" t="s">
        <v>212</v>
      </c>
      <c r="E236">
        <v>0</v>
      </c>
      <c r="F236">
        <v>0</v>
      </c>
      <c r="G236" s="1">
        <v>-252224</v>
      </c>
      <c r="H236" s="1">
        <v>-252224</v>
      </c>
      <c r="I236">
        <v>0</v>
      </c>
      <c r="J236">
        <v>0</v>
      </c>
      <c r="K236" s="1">
        <v>60434</v>
      </c>
      <c r="L236" s="1">
        <v>238079</v>
      </c>
      <c r="M236" s="1">
        <v>298513</v>
      </c>
      <c r="N236" s="1">
        <v>230243</v>
      </c>
      <c r="O236" s="1">
        <v>276532</v>
      </c>
      <c r="P236" s="1">
        <v>37753</v>
      </c>
      <c r="Q236" s="9">
        <f t="shared" si="4"/>
        <v>238779</v>
      </c>
    </row>
    <row r="237" spans="1:17" hidden="1" outlineLevel="1">
      <c r="A237">
        <v>2011</v>
      </c>
      <c r="B237" s="2">
        <v>61</v>
      </c>
      <c r="C237">
        <v>31</v>
      </c>
      <c r="D237" s="2" t="s">
        <v>213</v>
      </c>
      <c r="E237">
        <v>0</v>
      </c>
      <c r="F237">
        <v>0</v>
      </c>
      <c r="G237" s="1">
        <v>-280375</v>
      </c>
      <c r="H237" s="1">
        <v>-280375</v>
      </c>
      <c r="I237">
        <v>0</v>
      </c>
      <c r="J237">
        <v>0</v>
      </c>
      <c r="K237" s="1">
        <v>71774</v>
      </c>
      <c r="L237" s="1">
        <v>276659</v>
      </c>
      <c r="M237" s="1">
        <v>348433</v>
      </c>
      <c r="N237" s="1">
        <v>464863</v>
      </c>
      <c r="O237" s="1">
        <v>532921</v>
      </c>
      <c r="P237" s="1">
        <v>56255</v>
      </c>
      <c r="Q237" s="9">
        <f t="shared" si="4"/>
        <v>476666</v>
      </c>
    </row>
    <row r="238" spans="1:17" hidden="1" outlineLevel="1">
      <c r="A238">
        <v>2012</v>
      </c>
      <c r="B238" s="2">
        <v>61</v>
      </c>
      <c r="C238">
        <v>34</v>
      </c>
      <c r="D238" s="2" t="s">
        <v>214</v>
      </c>
      <c r="E238">
        <v>0</v>
      </c>
      <c r="F238">
        <v>0</v>
      </c>
      <c r="G238" s="1">
        <v>-260324</v>
      </c>
      <c r="H238" s="1">
        <v>-260324</v>
      </c>
      <c r="I238">
        <v>0</v>
      </c>
      <c r="J238">
        <v>0</v>
      </c>
      <c r="K238" s="1">
        <v>227714</v>
      </c>
      <c r="L238" s="1">
        <v>167585</v>
      </c>
      <c r="M238" s="1">
        <v>395299</v>
      </c>
      <c r="N238" s="1">
        <v>170514</v>
      </c>
      <c r="O238" s="1">
        <v>305489</v>
      </c>
      <c r="P238" s="1">
        <v>-35199</v>
      </c>
      <c r="Q238" s="9">
        <f t="shared" si="4"/>
        <v>340688</v>
      </c>
    </row>
    <row r="239" spans="1:17" hidden="1" outlineLevel="1">
      <c r="A239">
        <v>2013</v>
      </c>
      <c r="B239" s="2">
        <v>61</v>
      </c>
      <c r="C239">
        <v>37</v>
      </c>
      <c r="D239" s="2" t="s">
        <v>215</v>
      </c>
      <c r="E239">
        <v>0</v>
      </c>
      <c r="F239">
        <v>0</v>
      </c>
      <c r="G239" s="1">
        <v>-282244</v>
      </c>
      <c r="H239" s="1">
        <v>-282244</v>
      </c>
      <c r="I239">
        <v>0</v>
      </c>
      <c r="J239">
        <v>0</v>
      </c>
      <c r="K239" s="1">
        <v>113551</v>
      </c>
      <c r="L239" s="1">
        <v>215111</v>
      </c>
      <c r="M239" s="1">
        <v>328662</v>
      </c>
      <c r="N239" s="1">
        <v>281861</v>
      </c>
      <c r="O239" s="1">
        <v>328279</v>
      </c>
      <c r="P239" s="1">
        <v>-13624</v>
      </c>
      <c r="Q239" s="9">
        <f t="shared" si="4"/>
        <v>341903</v>
      </c>
    </row>
    <row r="240" spans="1:17" hidden="1" outlineLevel="1">
      <c r="A240">
        <v>2014</v>
      </c>
      <c r="B240" s="2">
        <v>61</v>
      </c>
      <c r="C240">
        <v>38</v>
      </c>
      <c r="D240" s="2" t="s">
        <v>216</v>
      </c>
      <c r="E240">
        <v>0</v>
      </c>
      <c r="F240">
        <v>0</v>
      </c>
      <c r="G240" s="1">
        <v>-327748</v>
      </c>
      <c r="H240" s="1">
        <v>-327748</v>
      </c>
      <c r="I240">
        <v>0</v>
      </c>
      <c r="J240">
        <v>0</v>
      </c>
      <c r="K240" s="1">
        <v>78930</v>
      </c>
      <c r="L240" s="1">
        <v>290549</v>
      </c>
      <c r="M240" s="1">
        <v>369479</v>
      </c>
      <c r="N240" s="1">
        <v>377071</v>
      </c>
      <c r="O240" s="1">
        <v>418802</v>
      </c>
      <c r="P240" s="1">
        <v>27766</v>
      </c>
      <c r="Q240" s="9">
        <f t="shared" si="4"/>
        <v>391036</v>
      </c>
    </row>
    <row r="241" spans="1:17" hidden="1" outlineLevel="1">
      <c r="A241">
        <v>2015</v>
      </c>
      <c r="B241" s="2">
        <v>61</v>
      </c>
      <c r="C241">
        <v>40</v>
      </c>
      <c r="D241" s="2" t="s">
        <v>217</v>
      </c>
      <c r="E241">
        <v>0</v>
      </c>
      <c r="F241">
        <v>0</v>
      </c>
      <c r="G241" s="1">
        <v>-298819</v>
      </c>
      <c r="H241" s="1">
        <v>-298819</v>
      </c>
      <c r="I241">
        <v>0</v>
      </c>
      <c r="J241">
        <v>0</v>
      </c>
      <c r="K241" s="1">
        <v>59760</v>
      </c>
      <c r="L241" s="1">
        <v>200829</v>
      </c>
      <c r="M241" s="1">
        <v>260589</v>
      </c>
      <c r="N241" s="1">
        <v>222553</v>
      </c>
      <c r="O241" s="1">
        <v>184323</v>
      </c>
      <c r="P241" s="1">
        <v>-16356</v>
      </c>
      <c r="Q241" s="9">
        <f t="shared" si="4"/>
        <v>200679</v>
      </c>
    </row>
    <row r="242" spans="1:17" hidden="1" outlineLevel="1">
      <c r="A242">
        <v>2016</v>
      </c>
      <c r="B242" s="2">
        <v>61</v>
      </c>
      <c r="C242">
        <v>41</v>
      </c>
      <c r="D242" s="2" t="s">
        <v>218</v>
      </c>
      <c r="E242">
        <v>0</v>
      </c>
      <c r="F242">
        <v>0</v>
      </c>
      <c r="G242" s="1">
        <v>-317567</v>
      </c>
      <c r="H242" s="1">
        <v>-317567</v>
      </c>
      <c r="I242">
        <v>0</v>
      </c>
      <c r="J242">
        <v>0</v>
      </c>
      <c r="K242" s="1">
        <v>91114</v>
      </c>
      <c r="L242" s="1">
        <v>251389</v>
      </c>
      <c r="M242" s="1">
        <v>342503</v>
      </c>
      <c r="N242" s="1">
        <v>321793</v>
      </c>
      <c r="O242" s="1">
        <v>346729</v>
      </c>
      <c r="P242" s="1">
        <v>-7671</v>
      </c>
      <c r="Q242" s="9">
        <f t="shared" si="4"/>
        <v>354400</v>
      </c>
    </row>
    <row r="243" spans="1:17" hidden="1" outlineLevel="1">
      <c r="A243">
        <v>2017</v>
      </c>
      <c r="B243" s="2">
        <v>61</v>
      </c>
      <c r="C243">
        <v>43</v>
      </c>
      <c r="D243" s="2" t="s">
        <v>219</v>
      </c>
      <c r="E243">
        <v>0</v>
      </c>
      <c r="F243">
        <v>0</v>
      </c>
      <c r="G243" s="1">
        <v>-298444</v>
      </c>
      <c r="H243" s="1">
        <v>-298444</v>
      </c>
      <c r="I243">
        <v>0</v>
      </c>
      <c r="J243">
        <v>0</v>
      </c>
      <c r="K243" s="1">
        <v>76198</v>
      </c>
      <c r="L243" s="1">
        <v>169700</v>
      </c>
      <c r="M243" s="1">
        <v>245898</v>
      </c>
      <c r="N243" s="1">
        <v>241498</v>
      </c>
      <c r="O243" s="1">
        <v>188952</v>
      </c>
      <c r="P243" s="1">
        <v>-46498</v>
      </c>
      <c r="Q243" s="9">
        <f t="shared" si="4"/>
        <v>235450</v>
      </c>
    </row>
    <row r="244" spans="1:17" hidden="1" outlineLevel="1">
      <c r="A244">
        <v>2018</v>
      </c>
      <c r="B244" s="2">
        <v>61</v>
      </c>
      <c r="C244">
        <v>46</v>
      </c>
      <c r="D244" s="2" t="s">
        <v>220</v>
      </c>
      <c r="E244">
        <v>0</v>
      </c>
      <c r="F244">
        <v>0</v>
      </c>
      <c r="G244" s="1">
        <v>-291721</v>
      </c>
      <c r="H244" s="1">
        <v>-291721</v>
      </c>
      <c r="I244">
        <v>0</v>
      </c>
      <c r="J244">
        <v>0</v>
      </c>
      <c r="K244" s="1">
        <v>60945</v>
      </c>
      <c r="L244" s="1">
        <v>141441</v>
      </c>
      <c r="M244" s="1">
        <v>202386</v>
      </c>
      <c r="N244" s="1">
        <v>235338</v>
      </c>
      <c r="O244" s="1">
        <v>146003</v>
      </c>
      <c r="P244" s="1">
        <v>-62227</v>
      </c>
      <c r="Q244" s="9">
        <f t="shared" si="4"/>
        <v>208230</v>
      </c>
    </row>
    <row r="245" spans="1:17" hidden="1" outlineLevel="1">
      <c r="A245">
        <v>2019</v>
      </c>
      <c r="B245" s="2">
        <v>61</v>
      </c>
      <c r="C245">
        <v>49</v>
      </c>
      <c r="D245" s="2" t="s">
        <v>221</v>
      </c>
      <c r="E245">
        <v>0</v>
      </c>
      <c r="F245">
        <v>0</v>
      </c>
      <c r="G245" s="1">
        <v>-330951</v>
      </c>
      <c r="H245" s="1">
        <v>-330951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 s="1">
        <v>-330951</v>
      </c>
      <c r="P245" s="1">
        <v>0</v>
      </c>
      <c r="Q245" s="9">
        <f t="shared" si="4"/>
        <v>-330951</v>
      </c>
    </row>
    <row r="246" spans="1:17" hidden="1" outlineLevel="1">
      <c r="A246">
        <v>2020</v>
      </c>
      <c r="B246" s="2">
        <v>61</v>
      </c>
      <c r="C246">
        <v>51</v>
      </c>
      <c r="D246" s="2" t="s">
        <v>222</v>
      </c>
      <c r="E246">
        <v>0</v>
      </c>
      <c r="F246">
        <v>0</v>
      </c>
      <c r="G246" s="1">
        <v>-267957</v>
      </c>
      <c r="H246" s="1">
        <v>-267957</v>
      </c>
      <c r="I246">
        <v>0</v>
      </c>
      <c r="J246">
        <v>0</v>
      </c>
      <c r="K246" s="1">
        <v>60346</v>
      </c>
      <c r="L246" s="1">
        <v>145522</v>
      </c>
      <c r="M246" s="1">
        <v>205868</v>
      </c>
      <c r="N246" s="1">
        <v>170672</v>
      </c>
      <c r="O246" s="1">
        <v>108583</v>
      </c>
      <c r="P246" s="1">
        <v>-33505</v>
      </c>
      <c r="Q246" s="9">
        <f t="shared" si="4"/>
        <v>142088</v>
      </c>
    </row>
    <row r="247" spans="1:17" hidden="1" outlineLevel="1">
      <c r="A247">
        <v>2021</v>
      </c>
      <c r="B247" s="2">
        <v>61</v>
      </c>
      <c r="C247">
        <v>53</v>
      </c>
      <c r="D247" s="2" t="s">
        <v>223</v>
      </c>
      <c r="E247">
        <v>0</v>
      </c>
      <c r="F247">
        <v>0</v>
      </c>
      <c r="G247" s="1">
        <v>-274225</v>
      </c>
      <c r="H247" s="1">
        <v>-274225</v>
      </c>
      <c r="I247">
        <v>0</v>
      </c>
      <c r="J247">
        <v>0</v>
      </c>
      <c r="K247" s="1">
        <v>179973</v>
      </c>
      <c r="L247" s="1">
        <v>230320</v>
      </c>
      <c r="M247" s="1">
        <v>410293</v>
      </c>
      <c r="N247" s="1">
        <v>244806</v>
      </c>
      <c r="O247" s="1">
        <v>380874</v>
      </c>
      <c r="P247" s="1">
        <v>3822</v>
      </c>
      <c r="Q247" s="9">
        <f t="shared" si="4"/>
        <v>377052</v>
      </c>
    </row>
    <row r="248" spans="1:17" hidden="1" outlineLevel="1">
      <c r="A248">
        <v>2022</v>
      </c>
      <c r="B248" s="2">
        <v>61</v>
      </c>
      <c r="C248">
        <v>54</v>
      </c>
      <c r="D248" s="2" t="s">
        <v>224</v>
      </c>
      <c r="E248">
        <v>0</v>
      </c>
      <c r="F248">
        <v>0</v>
      </c>
      <c r="G248" s="1">
        <v>-316898</v>
      </c>
      <c r="H248" s="1">
        <v>-316898</v>
      </c>
      <c r="I248">
        <v>0</v>
      </c>
      <c r="J248">
        <v>0</v>
      </c>
      <c r="K248" s="1">
        <v>76254</v>
      </c>
      <c r="L248" s="1">
        <v>222213</v>
      </c>
      <c r="M248" s="1">
        <v>298467</v>
      </c>
      <c r="N248" s="1">
        <v>298302</v>
      </c>
      <c r="O248" s="1">
        <v>279871</v>
      </c>
      <c r="P248" s="1">
        <v>-19199</v>
      </c>
      <c r="Q248" s="9">
        <f t="shared" si="4"/>
        <v>299070</v>
      </c>
    </row>
    <row r="249" spans="1:17" hidden="1" outlineLevel="1">
      <c r="A249">
        <v>2023</v>
      </c>
      <c r="B249" s="2">
        <v>61</v>
      </c>
      <c r="C249">
        <v>58</v>
      </c>
      <c r="D249" s="2" t="s">
        <v>225</v>
      </c>
      <c r="E249">
        <v>0</v>
      </c>
      <c r="F249">
        <v>0</v>
      </c>
      <c r="G249" s="1">
        <v>-286225</v>
      </c>
      <c r="H249" s="1">
        <v>-286225</v>
      </c>
      <c r="I249">
        <v>0</v>
      </c>
      <c r="J249">
        <v>0</v>
      </c>
      <c r="K249" s="1">
        <v>73746</v>
      </c>
      <c r="L249" s="1">
        <v>257634</v>
      </c>
      <c r="M249" s="1">
        <v>331380</v>
      </c>
      <c r="N249" s="1">
        <v>283339</v>
      </c>
      <c r="O249" s="1">
        <v>328494</v>
      </c>
      <c r="P249" s="1">
        <v>63271</v>
      </c>
      <c r="Q249" s="9">
        <f t="shared" si="4"/>
        <v>265223</v>
      </c>
    </row>
    <row r="250" spans="1:17" hidden="1" outlineLevel="1">
      <c r="A250">
        <v>2024</v>
      </c>
      <c r="B250" s="2">
        <v>61</v>
      </c>
      <c r="C250">
        <v>59</v>
      </c>
      <c r="D250" s="2" t="s">
        <v>226</v>
      </c>
      <c r="E250">
        <v>0</v>
      </c>
      <c r="F250">
        <v>0</v>
      </c>
      <c r="G250" s="1">
        <v>-317225</v>
      </c>
      <c r="H250" s="1">
        <v>-317225</v>
      </c>
      <c r="I250">
        <v>0</v>
      </c>
      <c r="J250">
        <v>0</v>
      </c>
      <c r="K250" s="1">
        <v>77643</v>
      </c>
      <c r="L250" s="1">
        <v>201311</v>
      </c>
      <c r="M250" s="1">
        <v>278954</v>
      </c>
      <c r="N250" s="1">
        <v>78216</v>
      </c>
      <c r="O250" s="1">
        <v>39945</v>
      </c>
      <c r="P250" s="1">
        <v>-56530</v>
      </c>
      <c r="Q250" s="9">
        <f t="shared" si="4"/>
        <v>96475</v>
      </c>
    </row>
    <row r="251" spans="1:17" hidden="1" outlineLevel="1">
      <c r="A251">
        <v>2025</v>
      </c>
      <c r="B251" s="2">
        <v>61</v>
      </c>
      <c r="C251">
        <v>63</v>
      </c>
      <c r="D251" s="2" t="s">
        <v>227</v>
      </c>
      <c r="E251">
        <v>0</v>
      </c>
      <c r="F251">
        <v>0</v>
      </c>
      <c r="G251" s="1">
        <v>-318275</v>
      </c>
      <c r="H251" s="1">
        <v>-318275</v>
      </c>
      <c r="I251">
        <v>0</v>
      </c>
      <c r="J251">
        <v>0</v>
      </c>
      <c r="K251" s="1">
        <v>99040</v>
      </c>
      <c r="L251" s="1">
        <v>232864</v>
      </c>
      <c r="M251" s="1">
        <v>331904</v>
      </c>
      <c r="N251" s="1">
        <v>278016</v>
      </c>
      <c r="O251" s="1">
        <v>291645</v>
      </c>
      <c r="P251" s="1">
        <v>-13876</v>
      </c>
      <c r="Q251" s="9">
        <f t="shared" si="4"/>
        <v>305521</v>
      </c>
    </row>
    <row r="252" spans="1:17" hidden="1" outlineLevel="1">
      <c r="A252">
        <v>2026</v>
      </c>
      <c r="B252" s="2">
        <v>61</v>
      </c>
      <c r="C252">
        <v>68</v>
      </c>
      <c r="D252" s="2" t="s">
        <v>228</v>
      </c>
      <c r="E252">
        <v>0</v>
      </c>
      <c r="F252">
        <v>0</v>
      </c>
      <c r="G252" s="1">
        <v>-318545</v>
      </c>
      <c r="H252" s="1">
        <v>-318545</v>
      </c>
      <c r="I252">
        <v>0</v>
      </c>
      <c r="J252">
        <v>0</v>
      </c>
      <c r="K252" s="1">
        <v>76385</v>
      </c>
      <c r="L252" s="1">
        <v>242497</v>
      </c>
      <c r="M252" s="1">
        <v>318882</v>
      </c>
      <c r="N252" s="1">
        <v>278016</v>
      </c>
      <c r="O252" s="1">
        <v>278353</v>
      </c>
      <c r="P252" s="1">
        <v>-11494</v>
      </c>
      <c r="Q252" s="9">
        <f t="shared" si="4"/>
        <v>289847</v>
      </c>
    </row>
    <row r="253" spans="1:17" hidden="1" outlineLevel="1">
      <c r="A253">
        <v>2027</v>
      </c>
      <c r="B253" s="2">
        <v>61</v>
      </c>
      <c r="C253">
        <v>70</v>
      </c>
      <c r="D253" s="2" t="s">
        <v>229</v>
      </c>
      <c r="E253">
        <v>0</v>
      </c>
      <c r="F253">
        <v>0</v>
      </c>
      <c r="G253" s="1">
        <v>-318545</v>
      </c>
      <c r="H253" s="1">
        <v>-318545</v>
      </c>
      <c r="I253">
        <v>0</v>
      </c>
      <c r="J253">
        <v>0</v>
      </c>
      <c r="K253" s="1">
        <v>161121</v>
      </c>
      <c r="L253" s="1">
        <v>242497</v>
      </c>
      <c r="M253" s="1">
        <v>403618</v>
      </c>
      <c r="N253" s="1">
        <v>278016</v>
      </c>
      <c r="O253" s="1">
        <v>363089</v>
      </c>
      <c r="P253" s="1">
        <v>-11545</v>
      </c>
      <c r="Q253" s="9">
        <f t="shared" si="4"/>
        <v>374634</v>
      </c>
    </row>
    <row r="254" spans="1:17" hidden="1" outlineLevel="1">
      <c r="A254">
        <v>2028</v>
      </c>
      <c r="B254" s="2">
        <v>61</v>
      </c>
      <c r="C254">
        <v>71</v>
      </c>
      <c r="D254" s="2" t="s">
        <v>245</v>
      </c>
      <c r="E254">
        <v>0</v>
      </c>
      <c r="F254">
        <v>0</v>
      </c>
      <c r="G254" s="1">
        <v>-318542</v>
      </c>
      <c r="H254" s="1">
        <v>-318542</v>
      </c>
      <c r="I254">
        <v>0</v>
      </c>
      <c r="J254">
        <v>0</v>
      </c>
      <c r="K254" s="1">
        <v>684381</v>
      </c>
      <c r="L254">
        <v>0</v>
      </c>
      <c r="M254" s="1">
        <v>684381</v>
      </c>
      <c r="N254">
        <v>0</v>
      </c>
      <c r="O254" s="1">
        <v>365839</v>
      </c>
      <c r="P254" s="1">
        <v>0</v>
      </c>
      <c r="Q254" s="9">
        <f t="shared" si="4"/>
        <v>365839</v>
      </c>
    </row>
    <row r="255" spans="1:17" hidden="1" outlineLevel="1">
      <c r="A255">
        <v>2029</v>
      </c>
      <c r="B255" s="2">
        <v>61</v>
      </c>
      <c r="C255">
        <v>73</v>
      </c>
      <c r="D255" s="2" t="s">
        <v>230</v>
      </c>
      <c r="E255">
        <v>0</v>
      </c>
      <c r="F255">
        <v>0</v>
      </c>
      <c r="G255" s="1">
        <v>-318275</v>
      </c>
      <c r="H255" s="1">
        <v>-318275</v>
      </c>
      <c r="I255">
        <v>0</v>
      </c>
      <c r="J255">
        <v>0</v>
      </c>
      <c r="K255" s="1">
        <v>78113</v>
      </c>
      <c r="L255" s="1">
        <v>206700</v>
      </c>
      <c r="M255" s="1">
        <v>284813</v>
      </c>
      <c r="N255" s="1">
        <v>278016</v>
      </c>
      <c r="O255" s="1">
        <v>244554</v>
      </c>
      <c r="P255" s="1">
        <v>-45448</v>
      </c>
      <c r="Q255" s="9">
        <f t="shared" si="4"/>
        <v>290002</v>
      </c>
    </row>
    <row r="256" spans="1:17" hidden="1" outlineLevel="1">
      <c r="A256">
        <v>2030</v>
      </c>
      <c r="B256" s="2">
        <v>61</v>
      </c>
      <c r="C256">
        <v>74</v>
      </c>
      <c r="D256" s="2" t="s">
        <v>231</v>
      </c>
      <c r="E256">
        <v>0</v>
      </c>
      <c r="F256">
        <v>0</v>
      </c>
      <c r="G256" s="1">
        <v>-252560</v>
      </c>
      <c r="H256" s="1">
        <v>-252560</v>
      </c>
      <c r="I256">
        <v>0</v>
      </c>
      <c r="J256">
        <v>0</v>
      </c>
      <c r="K256" s="1">
        <v>52471</v>
      </c>
      <c r="L256" s="1">
        <v>199448</v>
      </c>
      <c r="M256" s="1">
        <v>251919</v>
      </c>
      <c r="N256" s="1">
        <v>205248</v>
      </c>
      <c r="O256" s="1">
        <v>204607</v>
      </c>
      <c r="P256" s="1">
        <v>10273</v>
      </c>
      <c r="Q256" s="9">
        <f t="shared" si="4"/>
        <v>194334</v>
      </c>
    </row>
    <row r="257" spans="1:17" hidden="1" outlineLevel="1">
      <c r="A257">
        <v>2031</v>
      </c>
      <c r="B257" s="2">
        <v>61</v>
      </c>
      <c r="C257">
        <v>75</v>
      </c>
      <c r="D257" s="2" t="s">
        <v>232</v>
      </c>
      <c r="E257">
        <v>0</v>
      </c>
      <c r="F257">
        <v>0</v>
      </c>
      <c r="G257" s="1">
        <v>-252560</v>
      </c>
      <c r="H257" s="1">
        <v>-252560</v>
      </c>
      <c r="I257">
        <v>0</v>
      </c>
      <c r="J257">
        <v>0</v>
      </c>
      <c r="K257" s="1">
        <v>52762</v>
      </c>
      <c r="L257" s="1">
        <v>199448</v>
      </c>
      <c r="M257" s="1">
        <v>252210</v>
      </c>
      <c r="N257" s="1">
        <v>205248</v>
      </c>
      <c r="O257" s="1">
        <v>204898</v>
      </c>
      <c r="P257" s="1">
        <v>10553</v>
      </c>
      <c r="Q257" s="9">
        <f t="shared" si="4"/>
        <v>194345</v>
      </c>
    </row>
    <row r="258" spans="1:17" hidden="1" outlineLevel="1">
      <c r="A258">
        <v>2032</v>
      </c>
      <c r="B258" s="2">
        <v>61</v>
      </c>
      <c r="C258">
        <v>76</v>
      </c>
      <c r="D258" s="2" t="s">
        <v>233</v>
      </c>
      <c r="E258">
        <v>0</v>
      </c>
      <c r="F258">
        <v>0</v>
      </c>
      <c r="G258" s="1">
        <v>-283300</v>
      </c>
      <c r="H258" s="1">
        <v>-283300</v>
      </c>
      <c r="I258">
        <v>0</v>
      </c>
      <c r="J258">
        <v>0</v>
      </c>
      <c r="K258" s="1">
        <v>62775</v>
      </c>
      <c r="L258" s="1">
        <v>199601</v>
      </c>
      <c r="M258" s="1">
        <v>262376</v>
      </c>
      <c r="N258" s="1">
        <v>269991</v>
      </c>
      <c r="O258" s="1">
        <v>249067</v>
      </c>
      <c r="P258" s="1">
        <v>-6228</v>
      </c>
      <c r="Q258" s="9">
        <f t="shared" si="4"/>
        <v>255295</v>
      </c>
    </row>
    <row r="259" spans="1:17" hidden="1" outlineLevel="1">
      <c r="A259">
        <v>2033</v>
      </c>
      <c r="B259" s="2">
        <v>61</v>
      </c>
      <c r="C259">
        <v>77</v>
      </c>
      <c r="D259" s="2" t="s">
        <v>234</v>
      </c>
      <c r="E259">
        <v>0</v>
      </c>
      <c r="F259">
        <v>0</v>
      </c>
      <c r="G259" s="1">
        <v>-283387</v>
      </c>
      <c r="H259" s="1">
        <v>-283387</v>
      </c>
      <c r="I259">
        <v>0</v>
      </c>
      <c r="J259">
        <v>0</v>
      </c>
      <c r="K259" s="1">
        <v>63527</v>
      </c>
      <c r="L259" s="1">
        <v>199603</v>
      </c>
      <c r="M259" s="1">
        <v>263130</v>
      </c>
      <c r="N259" s="1">
        <v>269995</v>
      </c>
      <c r="O259" s="1">
        <v>249738</v>
      </c>
      <c r="P259" s="1">
        <v>-5476</v>
      </c>
      <c r="Q259" s="9">
        <f t="shared" si="4"/>
        <v>255214</v>
      </c>
    </row>
    <row r="260" spans="1:17" hidden="1" outlineLevel="1">
      <c r="A260">
        <v>2034</v>
      </c>
      <c r="B260" s="2">
        <v>61</v>
      </c>
      <c r="C260">
        <v>81</v>
      </c>
      <c r="D260" s="2" t="s">
        <v>235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 s="1">
        <v>-31758</v>
      </c>
      <c r="O260" s="1">
        <v>-31758</v>
      </c>
      <c r="P260" s="1">
        <v>0</v>
      </c>
      <c r="Q260" s="9">
        <f t="shared" si="4"/>
        <v>-31758</v>
      </c>
    </row>
    <row r="261" spans="1:17" hidden="1" outlineLevel="1">
      <c r="A261">
        <v>2035</v>
      </c>
      <c r="B261" s="2">
        <v>61</v>
      </c>
      <c r="C261">
        <v>84</v>
      </c>
      <c r="D261" s="2" t="s">
        <v>236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 s="1">
        <v>0</v>
      </c>
      <c r="P261" s="1">
        <v>4382295</v>
      </c>
      <c r="Q261" s="9">
        <f t="shared" si="4"/>
        <v>-4382295</v>
      </c>
    </row>
    <row r="262" spans="1:17" hidden="1" outlineLevel="1">
      <c r="A262">
        <v>2036</v>
      </c>
      <c r="B262" s="2">
        <v>61</v>
      </c>
      <c r="C262">
        <v>89</v>
      </c>
      <c r="D262" s="2" t="s">
        <v>246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 s="1">
        <v>5524062</v>
      </c>
      <c r="M262" s="1">
        <v>5524062</v>
      </c>
      <c r="N262">
        <v>0</v>
      </c>
      <c r="O262" s="1">
        <v>5524062</v>
      </c>
      <c r="P262" s="1">
        <v>0</v>
      </c>
      <c r="Q262" s="9">
        <f t="shared" si="4"/>
        <v>5524062</v>
      </c>
    </row>
    <row r="263" spans="1:17" s="3" customFormat="1" collapsed="1">
      <c r="A263" s="3">
        <v>21</v>
      </c>
      <c r="B263" s="4">
        <v>63</v>
      </c>
      <c r="D263" s="4" t="s">
        <v>243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5">
        <v>315531</v>
      </c>
      <c r="L263" s="3">
        <v>0</v>
      </c>
      <c r="M263" s="5">
        <v>315531</v>
      </c>
      <c r="N263" s="3">
        <v>0</v>
      </c>
      <c r="O263" s="5">
        <v>315531</v>
      </c>
      <c r="P263" s="5">
        <v>17288499</v>
      </c>
      <c r="Q263" s="5">
        <f>O263-P263</f>
        <v>-16972968</v>
      </c>
    </row>
    <row r="264" spans="1:17" hidden="1" outlineLevel="1">
      <c r="A264">
        <v>211</v>
      </c>
      <c r="B264" s="2">
        <v>63</v>
      </c>
      <c r="C264">
        <v>21</v>
      </c>
      <c r="D264" s="2" t="s">
        <v>243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 s="1">
        <v>315531</v>
      </c>
      <c r="L264">
        <v>0</v>
      </c>
      <c r="M264" s="1">
        <v>315531</v>
      </c>
      <c r="N264">
        <v>0</v>
      </c>
      <c r="O264" s="1">
        <v>315531</v>
      </c>
      <c r="P264" s="1">
        <v>17288499</v>
      </c>
      <c r="Q264" s="9">
        <f t="shared" si="4"/>
        <v>-16972968</v>
      </c>
    </row>
    <row r="265" spans="1:17" s="3" customFormat="1" collapsed="1">
      <c r="A265" s="3">
        <v>22</v>
      </c>
      <c r="B265" s="4">
        <v>65</v>
      </c>
      <c r="D265" s="4" t="s">
        <v>237</v>
      </c>
      <c r="E265" s="3">
        <v>0</v>
      </c>
      <c r="F265" s="3">
        <v>0</v>
      </c>
      <c r="G265" s="5">
        <v>-38840258</v>
      </c>
      <c r="H265" s="5">
        <v>-38840258</v>
      </c>
      <c r="I265" s="3">
        <v>0</v>
      </c>
      <c r="J265" s="3">
        <v>0</v>
      </c>
      <c r="K265" s="5">
        <v>12797011</v>
      </c>
      <c r="L265" s="3">
        <v>0</v>
      </c>
      <c r="M265" s="5">
        <v>12797011</v>
      </c>
      <c r="N265" s="5">
        <v>20230048</v>
      </c>
      <c r="O265" s="5">
        <v>-5813199</v>
      </c>
      <c r="P265" s="5">
        <v>-5891797</v>
      </c>
      <c r="Q265" s="5">
        <f>O265-P265</f>
        <v>78598</v>
      </c>
    </row>
    <row r="266" spans="1:17" hidden="1" outlineLevel="1">
      <c r="A266">
        <v>221</v>
      </c>
      <c r="B266" s="2">
        <v>65</v>
      </c>
      <c r="C266">
        <v>4</v>
      </c>
      <c r="D266" s="2" t="s">
        <v>238</v>
      </c>
      <c r="E266">
        <v>0</v>
      </c>
      <c r="F266">
        <v>0</v>
      </c>
      <c r="G266" s="1">
        <v>-38840258</v>
      </c>
      <c r="H266" s="1">
        <v>-38840258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 s="1">
        <v>-38840258</v>
      </c>
      <c r="P266" s="1">
        <v>-38952000</v>
      </c>
      <c r="Q266" s="9">
        <f t="shared" si="4"/>
        <v>111742</v>
      </c>
    </row>
    <row r="267" spans="1:17" hidden="1" outlineLevel="1">
      <c r="A267">
        <v>222</v>
      </c>
      <c r="B267" s="2">
        <v>65</v>
      </c>
      <c r="C267">
        <v>12</v>
      </c>
      <c r="D267" s="2" t="s">
        <v>239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 s="1">
        <v>12752997</v>
      </c>
      <c r="L267">
        <v>0</v>
      </c>
      <c r="M267" s="1">
        <v>12752997</v>
      </c>
      <c r="N267">
        <v>0</v>
      </c>
      <c r="O267" s="1">
        <v>12752997</v>
      </c>
      <c r="P267" s="1">
        <v>12000999</v>
      </c>
      <c r="Q267" s="9">
        <f t="shared" si="4"/>
        <v>751998</v>
      </c>
    </row>
    <row r="268" spans="1:17" hidden="1" outlineLevel="1">
      <c r="A268">
        <v>223</v>
      </c>
      <c r="B268" s="2">
        <v>65</v>
      </c>
      <c r="C268">
        <v>41</v>
      </c>
      <c r="D268" s="2" t="s">
        <v>240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 s="1">
        <v>0</v>
      </c>
      <c r="P268" s="1">
        <v>341000</v>
      </c>
      <c r="Q268" s="9">
        <f t="shared" si="4"/>
        <v>-341000</v>
      </c>
    </row>
    <row r="269" spans="1:17" hidden="1" outlineLevel="1">
      <c r="A269">
        <v>224</v>
      </c>
      <c r="B269" s="2">
        <v>65</v>
      </c>
      <c r="C269">
        <v>42</v>
      </c>
      <c r="D269" s="2" t="s">
        <v>241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 s="1">
        <v>44014</v>
      </c>
      <c r="L269">
        <v>0</v>
      </c>
      <c r="M269" s="1">
        <v>44014</v>
      </c>
      <c r="N269">
        <v>0</v>
      </c>
      <c r="O269" s="1">
        <v>44014</v>
      </c>
      <c r="P269" s="1">
        <v>1558500</v>
      </c>
      <c r="Q269" s="9">
        <f t="shared" si="4"/>
        <v>-1514486</v>
      </c>
    </row>
    <row r="270" spans="1:17" hidden="1" outlineLevel="1">
      <c r="A270">
        <v>225</v>
      </c>
      <c r="B270" s="2">
        <v>65</v>
      </c>
      <c r="C270">
        <v>84</v>
      </c>
      <c r="D270" s="2" t="s">
        <v>11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 s="1">
        <v>20230048</v>
      </c>
      <c r="O270" s="1">
        <v>20230048</v>
      </c>
      <c r="P270" s="1">
        <v>13664343</v>
      </c>
      <c r="Q270" s="9">
        <f t="shared" si="4"/>
        <v>6565705</v>
      </c>
    </row>
    <row r="271" spans="1:17" hidden="1" outlineLevel="1">
      <c r="A271">
        <v>226</v>
      </c>
      <c r="B271" s="2">
        <v>65</v>
      </c>
      <c r="C271">
        <v>89</v>
      </c>
      <c r="D271" s="2" t="s">
        <v>25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 s="1">
        <v>0</v>
      </c>
      <c r="P271" s="1">
        <v>5495361</v>
      </c>
      <c r="Q271" s="9">
        <f t="shared" ref="Q271" si="5">O271-P271</f>
        <v>-5495361</v>
      </c>
    </row>
    <row r="272" spans="1:17" collapsed="1"/>
    <row r="273" spans="1:17" ht="16.5" thickBot="1">
      <c r="N273" s="19" t="s">
        <v>259</v>
      </c>
      <c r="O273" s="6">
        <f>SUM(O206+O211+O217+O226+O263+O265)</f>
        <v>1673268</v>
      </c>
      <c r="P273" s="6">
        <f t="shared" ref="P273:Q273" si="6">SUM(P206+P211+P217+P226+P263+P265)</f>
        <v>13512902</v>
      </c>
      <c r="Q273" s="6">
        <f t="shared" si="6"/>
        <v>-11839634</v>
      </c>
    </row>
    <row r="274" spans="1:17" ht="15.75" thickTop="1"/>
    <row r="275" spans="1:17">
      <c r="N275" s="20" t="s">
        <v>261</v>
      </c>
      <c r="O275" s="5">
        <v>4041249</v>
      </c>
      <c r="P275" s="5">
        <v>4041249</v>
      </c>
      <c r="Q275" s="5">
        <f>O275-P275</f>
        <v>0</v>
      </c>
    </row>
    <row r="277" spans="1:17" ht="16.5" thickBot="1">
      <c r="A277" s="21" t="s">
        <v>264</v>
      </c>
      <c r="N277" s="19" t="s">
        <v>260</v>
      </c>
      <c r="O277" s="6">
        <f>O204+O273+O275</f>
        <v>98026902</v>
      </c>
      <c r="P277" s="6">
        <f>P204+P273+P275</f>
        <v>39389715</v>
      </c>
      <c r="Q277" s="6">
        <f>Q204+Q273+Q275</f>
        <v>58637187</v>
      </c>
    </row>
    <row r="278" spans="1:17" ht="15.75" thickTop="1"/>
  </sheetData>
  <pageMargins left="0.15748031496062992" right="0.15748031496062992" top="0.74803149606299213" bottom="0.74803149606299213" header="0.31496062992125984" footer="0.31496062992125984"/>
  <pageSetup paperSize="9" scale="70" orientation="landscape" verticalDpi="0" r:id="rId1"/>
  <headerFooter>
    <oddHeader>&amp;C&amp;F
&amp;R&amp;T  &amp;D</oddHeader>
    <oddFooter>&amp;CBls.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4"/>
  <sheetViews>
    <sheetView showGridLines="0" workbookViewId="0">
      <selection activeCell="A34" sqref="A34"/>
    </sheetView>
  </sheetViews>
  <sheetFormatPr defaultRowHeight="15"/>
  <sheetData>
    <row r="34" spans="1:1">
      <c r="A34" t="s">
        <v>264</v>
      </c>
    </row>
  </sheetData>
  <pageMargins left="0.70866141732283472" right="0.54" top="0.74803149606299213" bottom="0.74803149606299213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Rekstraryfirlit</vt:lpstr>
      <vt:lpstr>Rekstrarreikningur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Hörður R. Einarsson</dc:creator>
  <cp:lastModifiedBy>elvadis</cp:lastModifiedBy>
  <cp:lastPrinted>2013-05-14T15:52:46Z</cp:lastPrinted>
  <dcterms:created xsi:type="dcterms:W3CDTF">2013-05-13T13:22:48Z</dcterms:created>
  <dcterms:modified xsi:type="dcterms:W3CDTF">2014-01-15T11:29:05Z</dcterms:modified>
</cp:coreProperties>
</file>